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ky\SIMONA PIRAS Dropbox\Simona Piras\PC\Desktop\SIMONA\ORISTANO SERVIZI\LAVORI E PUBBLICAZIONI\TEMPESTIVITA PAGAMENTI\"/>
    </mc:Choice>
  </mc:AlternateContent>
  <xr:revisionPtr revIDLastSave="0" documentId="13_ncr:1_{FFB5B3C6-9CF2-4FFD-BA22-9603B5007B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_FilterDatabase" localSheetId="0" hidden="1">Foglio1!$A$8:$O$82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3" i="1" l="1"/>
  <c r="N18" i="1"/>
  <c r="O18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70" i="1"/>
  <c r="O70" i="1" s="1"/>
  <c r="N72" i="1"/>
  <c r="O72" i="1" s="1"/>
  <c r="N65" i="1"/>
  <c r="O65" i="1" s="1"/>
  <c r="N46" i="1"/>
  <c r="O46" i="1" s="1"/>
  <c r="N62" i="1"/>
  <c r="O62" i="1" s="1"/>
  <c r="N10" i="1"/>
  <c r="O10" i="1" s="1"/>
  <c r="N25" i="1"/>
  <c r="O25" i="1" s="1"/>
  <c r="N33" i="1"/>
  <c r="O33" i="1" s="1"/>
  <c r="N35" i="1"/>
  <c r="O35" i="1" s="1"/>
  <c r="L48" i="1"/>
  <c r="N48" i="1" s="1"/>
  <c r="O48" i="1" s="1"/>
  <c r="L49" i="1"/>
  <c r="N49" i="1" s="1"/>
  <c r="O49" i="1" s="1"/>
  <c r="L50" i="1"/>
  <c r="N50" i="1" s="1"/>
  <c r="O50" i="1" s="1"/>
  <c r="L51" i="1"/>
  <c r="N51" i="1" s="1"/>
  <c r="O51" i="1" s="1"/>
  <c r="L52" i="1"/>
  <c r="N52" i="1" s="1"/>
  <c r="O52" i="1" s="1"/>
  <c r="L53" i="1"/>
  <c r="N53" i="1" s="1"/>
  <c r="O53" i="1" s="1"/>
  <c r="N54" i="1"/>
  <c r="O54" i="1" s="1"/>
  <c r="L55" i="1"/>
  <c r="N55" i="1" s="1"/>
  <c r="O55" i="1" s="1"/>
  <c r="L56" i="1"/>
  <c r="N56" i="1" s="1"/>
  <c r="O56" i="1" s="1"/>
  <c r="N57" i="1"/>
  <c r="O57" i="1" s="1"/>
  <c r="L58" i="1"/>
  <c r="N58" i="1" s="1"/>
  <c r="O58" i="1" s="1"/>
  <c r="L59" i="1"/>
  <c r="N59" i="1" s="1"/>
  <c r="O59" i="1" s="1"/>
  <c r="L60" i="1"/>
  <c r="N60" i="1" s="1"/>
  <c r="O60" i="1" s="1"/>
  <c r="L61" i="1"/>
  <c r="N61" i="1" s="1"/>
  <c r="O61" i="1" s="1"/>
  <c r="L63" i="1"/>
  <c r="N63" i="1" s="1"/>
  <c r="O63" i="1" s="1"/>
  <c r="L64" i="1"/>
  <c r="N64" i="1" s="1"/>
  <c r="O64" i="1" s="1"/>
  <c r="L66" i="1"/>
  <c r="N66" i="1" s="1"/>
  <c r="O66" i="1" s="1"/>
  <c r="N67" i="1"/>
  <c r="O67" i="1" s="1"/>
  <c r="N68" i="1"/>
  <c r="O68" i="1" s="1"/>
  <c r="N69" i="1"/>
  <c r="O69" i="1" s="1"/>
  <c r="L71" i="1"/>
  <c r="N71" i="1" s="1"/>
  <c r="O71" i="1" s="1"/>
  <c r="L26" i="1"/>
  <c r="N26" i="1" s="1"/>
  <c r="O26" i="1" s="1"/>
  <c r="L27" i="1"/>
  <c r="N27" i="1" s="1"/>
  <c r="O27" i="1" s="1"/>
  <c r="L28" i="1"/>
  <c r="N28" i="1" s="1"/>
  <c r="O28" i="1" s="1"/>
  <c r="L29" i="1"/>
  <c r="N29" i="1" s="1"/>
  <c r="O29" i="1" s="1"/>
  <c r="L30" i="1"/>
  <c r="N30" i="1" s="1"/>
  <c r="O30" i="1" s="1"/>
  <c r="L31" i="1"/>
  <c r="N31" i="1" s="1"/>
  <c r="O31" i="1" s="1"/>
  <c r="L32" i="1"/>
  <c r="N32" i="1" s="1"/>
  <c r="O32" i="1" s="1"/>
  <c r="N34" i="1"/>
  <c r="O34" i="1" s="1"/>
  <c r="L36" i="1"/>
  <c r="N36" i="1" s="1"/>
  <c r="O36" i="1" s="1"/>
  <c r="L37" i="1"/>
  <c r="N37" i="1" s="1"/>
  <c r="O37" i="1" s="1"/>
  <c r="L38" i="1"/>
  <c r="N38" i="1" s="1"/>
  <c r="O38" i="1" s="1"/>
  <c r="L39" i="1"/>
  <c r="N39" i="1" s="1"/>
  <c r="O39" i="1" s="1"/>
  <c r="L40" i="1"/>
  <c r="N40" i="1" s="1"/>
  <c r="O40" i="1" s="1"/>
  <c r="L41" i="1"/>
  <c r="N41" i="1" s="1"/>
  <c r="O41" i="1" s="1"/>
  <c r="L42" i="1"/>
  <c r="N42" i="1" s="1"/>
  <c r="O42" i="1" s="1"/>
  <c r="L43" i="1"/>
  <c r="N43" i="1" s="1"/>
  <c r="O43" i="1" s="1"/>
  <c r="L44" i="1"/>
  <c r="N44" i="1" s="1"/>
  <c r="O44" i="1" s="1"/>
  <c r="L45" i="1"/>
  <c r="N45" i="1" s="1"/>
  <c r="O45" i="1" s="1"/>
  <c r="L47" i="1"/>
  <c r="N47" i="1" s="1"/>
  <c r="O47" i="1" s="1"/>
  <c r="L13" i="1"/>
  <c r="N13" i="1" s="1"/>
  <c r="O13" i="1" s="1"/>
  <c r="L14" i="1"/>
  <c r="N14" i="1" s="1"/>
  <c r="O14" i="1" s="1"/>
  <c r="L15" i="1"/>
  <c r="N15" i="1" s="1"/>
  <c r="O15" i="1" s="1"/>
  <c r="L16" i="1"/>
  <c r="N16" i="1" s="1"/>
  <c r="O16" i="1" s="1"/>
  <c r="L17" i="1"/>
  <c r="N17" i="1" s="1"/>
  <c r="O17" i="1" s="1"/>
  <c r="L19" i="1"/>
  <c r="N19" i="1" s="1"/>
  <c r="O19" i="1" s="1"/>
  <c r="L20" i="1"/>
  <c r="N20" i="1" s="1"/>
  <c r="O20" i="1" s="1"/>
  <c r="L21" i="1"/>
  <c r="N21" i="1" s="1"/>
  <c r="O21" i="1" s="1"/>
  <c r="L22" i="1"/>
  <c r="N22" i="1" s="1"/>
  <c r="O22" i="1" s="1"/>
  <c r="L23" i="1"/>
  <c r="N23" i="1" s="1"/>
  <c r="O23" i="1" s="1"/>
  <c r="N24" i="1"/>
  <c r="O24" i="1" s="1"/>
  <c r="L11" i="1"/>
  <c r="N11" i="1" s="1"/>
  <c r="O11" i="1" s="1"/>
  <c r="L12" i="1"/>
  <c r="N12" i="1" s="1"/>
  <c r="O12" i="1" s="1"/>
  <c r="L9" i="1"/>
  <c r="N9" i="1" s="1"/>
  <c r="O9" i="1" s="1"/>
  <c r="O83" i="1" s="1"/>
  <c r="O85" i="1" s="1"/>
</calcChain>
</file>

<file path=xl/sharedStrings.xml><?xml version="1.0" encoding="utf-8"?>
<sst xmlns="http://schemas.openxmlformats.org/spreadsheetml/2006/main" count="432" uniqueCount="170">
  <si>
    <t>Data registrazione</t>
  </si>
  <si>
    <t>Sigla</t>
  </si>
  <si>
    <t>Rif. documento</t>
  </si>
  <si>
    <t>Num. registrazione</t>
  </si>
  <si>
    <t>Intestatario</t>
  </si>
  <si>
    <t>Ragione sociale</t>
  </si>
  <si>
    <t>Esercizio</t>
  </si>
  <si>
    <t>Totale documento</t>
  </si>
  <si>
    <t>Descrizione condizione di pagamento</t>
  </si>
  <si>
    <t>Descrizione tipo documento</t>
  </si>
  <si>
    <t>CIG</t>
  </si>
  <si>
    <t>FTA-SP</t>
  </si>
  <si>
    <t>89 - 30/06/2022</t>
  </si>
  <si>
    <t>Marcomoto Srl</t>
  </si>
  <si>
    <t>BB. 30 GG. DECORRENZA F.M.</t>
  </si>
  <si>
    <t>Fattura di acquisto (conto)(OS)</t>
  </si>
  <si>
    <t>ZA034C0DA6</t>
  </si>
  <si>
    <t>138/D - 30/06/2022</t>
  </si>
  <si>
    <t>SC. HI-FI SRL</t>
  </si>
  <si>
    <t>ALLA CONSEGNA</t>
  </si>
  <si>
    <t>1350 - 30/06/2022</t>
  </si>
  <si>
    <t>Ferralluminio di Franceschi B. &amp; C. Sas</t>
  </si>
  <si>
    <t>Z233113078</t>
  </si>
  <si>
    <t>22405182 - 30/06/2022</t>
  </si>
  <si>
    <t>COMOLI FERRARI &amp; C. SPA</t>
  </si>
  <si>
    <t>Z3B35195AD</t>
  </si>
  <si>
    <t>V22-03196 - 30/06/2022</t>
  </si>
  <si>
    <t>IDROMED SARDEGNA SRL</t>
  </si>
  <si>
    <t>Z6633B8AE7</t>
  </si>
  <si>
    <t>2022F006-000620 - 30/06/2022</t>
  </si>
  <si>
    <t>Autoricambi Tharros Srl</t>
  </si>
  <si>
    <t>BB. 30 GG. D.F.</t>
  </si>
  <si>
    <t>Z26361FB49</t>
  </si>
  <si>
    <t>18/SP - 30/06/2022</t>
  </si>
  <si>
    <t>Agrinova S.a.s. dei F.lli L. e M. Pinna</t>
  </si>
  <si>
    <t>ZB136B7336</t>
  </si>
  <si>
    <t>1/1520 - 30/06/2022</t>
  </si>
  <si>
    <t>CONCAS DANIELA TESTA SANTINA di</t>
  </si>
  <si>
    <t>B.B. 1 MESE D.F. F.M.</t>
  </si>
  <si>
    <t>Z1A34C0DCF</t>
  </si>
  <si>
    <t>05005697 - 04/07/2022</t>
  </si>
  <si>
    <t>F.lli Ibba Srl</t>
  </si>
  <si>
    <t>FT</t>
  </si>
  <si>
    <t>FPR 1/22 - 04/07/2022</t>
  </si>
  <si>
    <t>ATZORI DAVIDE</t>
  </si>
  <si>
    <t>R.D. RICEVIMENTO FATTURA</t>
  </si>
  <si>
    <t>121 - 30/06/2022</t>
  </si>
  <si>
    <t>BOX DELLA GOMMA SRL</t>
  </si>
  <si>
    <t>ZF736A6CAF</t>
  </si>
  <si>
    <t>317/W&amp;W - 30/06/2022</t>
  </si>
  <si>
    <t>GRAFIK-ART SRL</t>
  </si>
  <si>
    <t>ZBB36CACB7</t>
  </si>
  <si>
    <t>FPR 328/22 - 05/07/2022</t>
  </si>
  <si>
    <t>Meloni Daniele</t>
  </si>
  <si>
    <t>ZF636CFF4A</t>
  </si>
  <si>
    <t>123 - 30/06/2022</t>
  </si>
  <si>
    <t>Massa Daniele</t>
  </si>
  <si>
    <t>Z5D3693782</t>
  </si>
  <si>
    <t>PJ05544276 - 30/06/2022</t>
  </si>
  <si>
    <t>Kuwait Petroleum Italia Spa</t>
  </si>
  <si>
    <t>Z203601E24</t>
  </si>
  <si>
    <t>M020692411 - 01/07/2022</t>
  </si>
  <si>
    <t>FASTWEB SPA</t>
  </si>
  <si>
    <t>143/D - 05/07/2022</t>
  </si>
  <si>
    <t>4909 - 01/07/2022</t>
  </si>
  <si>
    <t>SAFEFLEET SRL</t>
  </si>
  <si>
    <t>ZBE36B73C6</t>
  </si>
  <si>
    <t>9104001975 - 30/06/2022</t>
  </si>
  <si>
    <t>Coopservice Soc. Coop.p.a.</t>
  </si>
  <si>
    <t>Z7E30CA3B0</t>
  </si>
  <si>
    <t>9104001976 - 30/06/2022</t>
  </si>
  <si>
    <t>00327/P - 30/06/2022</t>
  </si>
  <si>
    <t>OPPO SRL</t>
  </si>
  <si>
    <t>Z9631E1554</t>
  </si>
  <si>
    <t>2022.6.84./OR - 30/06/2022</t>
  </si>
  <si>
    <t>S.D. Agros Srl</t>
  </si>
  <si>
    <t>Z2332EB3F6</t>
  </si>
  <si>
    <t>269 - 30/06/2022</t>
  </si>
  <si>
    <t>Autogrù Rimedio Snc di Marras &amp; Bertucci</t>
  </si>
  <si>
    <t>ZCF307A666</t>
  </si>
  <si>
    <t>3S - 07/07/2022</t>
  </si>
  <si>
    <t>F.LLI TIANA SNC</t>
  </si>
  <si>
    <t>Z1536BD464</t>
  </si>
  <si>
    <t>01015-4160182825-76 - 04/07/2022</t>
  </si>
  <si>
    <t>BANCO DI SARDEGNA S.p.A.</t>
  </si>
  <si>
    <t>AVVENUTO</t>
  </si>
  <si>
    <t>8R00115217 - 11/07/2022</t>
  </si>
  <si>
    <t>Telecom Italia Spa</t>
  </si>
  <si>
    <t>R.D. 30 GG. D.F.</t>
  </si>
  <si>
    <t>293/A - 14/07/2022</t>
  </si>
  <si>
    <t>AL.AN cartoleria  di Antonio Bragoni &amp; Alberto Puddu</t>
  </si>
  <si>
    <t>FPR 66/22 - 18/07/2022</t>
  </si>
  <si>
    <t>FADDA ANTONIO</t>
  </si>
  <si>
    <t>Z1234E98A5</t>
  </si>
  <si>
    <t>FPR 69/22 - 20/07/2022</t>
  </si>
  <si>
    <t>573 IOR - 20/07/2022</t>
  </si>
  <si>
    <t>SARDA MOTORI AGRICOLI dei F.lli Pisanu Snc</t>
  </si>
  <si>
    <t>FPR 377/22 - 25/07/2022</t>
  </si>
  <si>
    <t>257 - 25/07/2022</t>
  </si>
  <si>
    <t>ORRU' NICOLA</t>
  </si>
  <si>
    <t>Z7836F6C48</t>
  </si>
  <si>
    <t>346/17 - 20/07/2022</t>
  </si>
  <si>
    <t>NEXUMSTP SPA</t>
  </si>
  <si>
    <t>479 - 26/07/2022</t>
  </si>
  <si>
    <t>Sinergica 3 Srl</t>
  </si>
  <si>
    <t>Z022C45C32</t>
  </si>
  <si>
    <t>103 - 29/07/2022</t>
  </si>
  <si>
    <t>FPR 240/22 - 29/07/2022</t>
  </si>
  <si>
    <t>Publicem S.n.c. di Melis Gianfranco &amp; C.</t>
  </si>
  <si>
    <t>Z49369CD08</t>
  </si>
  <si>
    <t>48 - 29/07/2022</t>
  </si>
  <si>
    <t>Ferragri di Sau Patrizia &amp; C Snc</t>
  </si>
  <si>
    <t>Z51311301F</t>
  </si>
  <si>
    <t>169/D - 27/07/2022</t>
  </si>
  <si>
    <t>1597 - 30/07/2022</t>
  </si>
  <si>
    <t>1/1774 - 31/07/2022</t>
  </si>
  <si>
    <t>459/001 - 30/07/2022</t>
  </si>
  <si>
    <t>Casu Gianfranco</t>
  </si>
  <si>
    <t>Z9B3079C4E</t>
  </si>
  <si>
    <t>2022F006-000737 - 31/07/2022</t>
  </si>
  <si>
    <t>21/SP - 31/07/2022</t>
  </si>
  <si>
    <t>V22-03737 - 31/07/2022</t>
  </si>
  <si>
    <t>V22-03738 - 31/07/2022</t>
  </si>
  <si>
    <t>FPR 3/22 - 03/08/2022</t>
  </si>
  <si>
    <t>927918300E</t>
  </si>
  <si>
    <t>FPR 78/22 - 03/08/2022</t>
  </si>
  <si>
    <t>PJ05667915 - 31/07/2022</t>
  </si>
  <si>
    <t>M023241073 - 01/08/2022</t>
  </si>
  <si>
    <t>145 - 30/07/2022</t>
  </si>
  <si>
    <t>2022.6.132./OR - 30/07/2022</t>
  </si>
  <si>
    <t>FPR 85/22 - 08/08/2022</t>
  </si>
  <si>
    <t>9104002460 - 31/07/2022</t>
  </si>
  <si>
    <t>01015-4160212168-76 - 02/08/2022</t>
  </si>
  <si>
    <t>740 - 03/08/2022</t>
  </si>
  <si>
    <t>Metalfer Srl</t>
  </si>
  <si>
    <t>742 - 04/08/2022</t>
  </si>
  <si>
    <t>C-0180 - 22/08/2022</t>
  </si>
  <si>
    <t>Uffa! Sas</t>
  </si>
  <si>
    <t>Agricola Nonnis soc. sempl.</t>
  </si>
  <si>
    <t>609 IOR - 24/08/2022</t>
  </si>
  <si>
    <t>4 - 29/07/2022</t>
  </si>
  <si>
    <t>TETTA GIOVANNI</t>
  </si>
  <si>
    <t>M025840571 - 01/09/2022</t>
  </si>
  <si>
    <t>FPR 4/22 - 05/09/2022</t>
  </si>
  <si>
    <t>BB. 60 GG. DECORRENZA F.M.</t>
  </si>
  <si>
    <t>01015-4160236393-76 - 02/09/2022</t>
  </si>
  <si>
    <t>94 - 06/09/2022</t>
  </si>
  <si>
    <t>CERAME LUCA</t>
  </si>
  <si>
    <t>C-0192 - 09/09/2022</t>
  </si>
  <si>
    <t>C-0206 - 19/09/2022</t>
  </si>
  <si>
    <t>Scadenza      (b)</t>
  </si>
  <si>
    <t>Pagamento       ©</t>
  </si>
  <si>
    <t xml:space="preserve">Diff. GG.            ( d) = © - (b) </t>
  </si>
  <si>
    <t>Ritardo Ponderato        (a)* (d)</t>
  </si>
  <si>
    <t xml:space="preserve">Indicatore tempestività dei pagamenti (D.P.C.M. 22/09/2014 art. 9) </t>
  </si>
  <si>
    <t>Pagamenti effettuati nel 3° trimestre 2022</t>
  </si>
  <si>
    <t>000006/9 - 30/04/2022</t>
  </si>
  <si>
    <t>C.E.O. SRL</t>
  </si>
  <si>
    <t>101/H - 17/05/2022</t>
  </si>
  <si>
    <t>Z9332EB3C1</t>
  </si>
  <si>
    <t>05004381 - 18/05/2022</t>
  </si>
  <si>
    <t>964 - 25/05/2022</t>
  </si>
  <si>
    <t>RETTIFICHE MARONGIU S.R.L.S.</t>
  </si>
  <si>
    <t>PJ05420850 - 31/05/2022</t>
  </si>
  <si>
    <t>361 - 23/05/2022</t>
  </si>
  <si>
    <t>ELETTROMECCANICA F.LLI BRAI DI GINO E ALESSANDRO SNC</t>
  </si>
  <si>
    <t>05004985 - 08/06/2022</t>
  </si>
  <si>
    <t>000009/9 - 31/05/2022</t>
  </si>
  <si>
    <t>8R00091603 - 09/06/2022</t>
  </si>
  <si>
    <t>indice di tempestività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</si>
</sst>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8" x14ac:knownFonts="1">
    <font>
      <sz val="10"/>
      <name val="Tahoma"/>
    </font>
    <font>
      <b/>
      <sz val="10"/>
      <name val="Tahoma"/>
    </font>
    <font>
      <sz val="8"/>
      <name val="Tahoma"/>
    </font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0" fontId="0" fillId="0" borderId="0" xfId="0" applyFill="1"/>
    <xf numFmtId="0" fontId="4" fillId="0" borderId="0" xfId="0" applyFont="1" applyFill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14" fontId="3" fillId="0" borderId="1" xfId="1" applyNumberFormat="1" applyFill="1" applyBorder="1" applyAlignment="1">
      <alignment vertical="center"/>
    </xf>
    <xf numFmtId="1" fontId="3" fillId="0" borderId="1" xfId="1" applyNumberFormat="1" applyFill="1" applyBorder="1" applyAlignment="1">
      <alignment horizontal="center" vertical="center"/>
    </xf>
    <xf numFmtId="14" fontId="3" fillId="0" borderId="1" xfId="1" applyNumberFormat="1" applyFill="1" applyBorder="1"/>
    <xf numFmtId="49" fontId="3" fillId="0" borderId="1" xfId="1" applyNumberFormat="1" applyFill="1" applyBorder="1" applyAlignment="1">
      <alignment vertical="center"/>
    </xf>
    <xf numFmtId="2" fontId="3" fillId="0" borderId="1" xfId="1" applyNumberFormat="1" applyFill="1" applyBorder="1" applyAlignment="1">
      <alignment vertical="center"/>
    </xf>
    <xf numFmtId="164" fontId="3" fillId="0" borderId="1" xfId="1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164" fontId="1" fillId="0" borderId="1" xfId="0" applyNumberFormat="1" applyFont="1" applyBorder="1" applyAlignment="1">
      <alignment vertical="center"/>
    </xf>
    <xf numFmtId="14" fontId="4" fillId="0" borderId="1" xfId="1" applyNumberFormat="1" applyFont="1" applyFill="1" applyBorder="1"/>
    <xf numFmtId="14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4" fontId="4" fillId="0" borderId="1" xfId="0" applyNumberFormat="1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2" borderId="1" xfId="0" applyNumberFormat="1" applyFill="1" applyBorder="1"/>
    <xf numFmtId="4" fontId="4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4" fontId="4" fillId="2" borderId="1" xfId="0" applyNumberFormat="1" applyFont="1" applyFill="1" applyBorder="1"/>
    <xf numFmtId="44" fontId="7" fillId="2" borderId="1" xfId="0" applyNumberFormat="1" applyFont="1" applyFill="1" applyBorder="1"/>
  </cellXfs>
  <cellStyles count="2">
    <cellStyle name="Normale" xfId="0" builtinId="0"/>
    <cellStyle name="Normale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85725</xdr:rowOff>
    </xdr:from>
    <xdr:to>
      <xdr:col>0</xdr:col>
      <xdr:colOff>1268179</xdr:colOff>
      <xdr:row>6</xdr:row>
      <xdr:rowOff>90331</xdr:rowOff>
    </xdr:to>
    <xdr:pic>
      <xdr:nvPicPr>
        <xdr:cNvPr id="2" name="Immagine 6" descr="Y:\Progetti\65-Oristano Servizi\logo\logo definitivo-colore.jpg">
          <a:extLst>
            <a:ext uri="{FF2B5EF4-FFF2-40B4-BE49-F238E27FC236}">
              <a16:creationId xmlns:a16="http://schemas.microsoft.com/office/drawing/2014/main" id="{70C2240E-40AA-4ABF-94CF-BB61A5BF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9575"/>
          <a:ext cx="763354" cy="690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85"/>
  <sheetViews>
    <sheetView tabSelected="1" topLeftCell="D70" workbookViewId="0">
      <selection activeCell="L85" sqref="L85:N85"/>
    </sheetView>
  </sheetViews>
  <sheetFormatPr defaultRowHeight="12.75" x14ac:dyDescent="0.2"/>
  <cols>
    <col min="1" max="1" width="18.85546875" customWidth="1"/>
    <col min="2" max="2" width="10.5703125" customWidth="1"/>
    <col min="3" max="3" width="34.5703125" customWidth="1"/>
    <col min="4" max="4" width="12.28515625" style="12" customWidth="1"/>
    <col min="5" max="5" width="8.140625" style="12" customWidth="1"/>
    <col min="6" max="6" width="16.140625" customWidth="1"/>
    <col min="7" max="7" width="11" customWidth="1"/>
    <col min="8" max="8" width="18.28515625" style="20" customWidth="1"/>
    <col min="9" max="9" width="15.28515625" customWidth="1"/>
    <col min="10" max="10" width="16.140625" customWidth="1"/>
    <col min="11" max="11" width="14.28515625" customWidth="1"/>
    <col min="12" max="12" width="12.42578125" customWidth="1"/>
    <col min="13" max="13" width="12.42578125" style="1" bestFit="1" customWidth="1"/>
    <col min="14" max="14" width="13.140625" style="1" customWidth="1"/>
    <col min="15" max="15" width="16.5703125" style="1" customWidth="1"/>
  </cols>
  <sheetData>
    <row r="3" spans="1:15" ht="15.75" x14ac:dyDescent="0.25">
      <c r="C3" s="29" t="s">
        <v>154</v>
      </c>
      <c r="D3" s="30"/>
      <c r="E3" s="30"/>
      <c r="F3" s="31"/>
      <c r="I3" s="20"/>
      <c r="J3" s="20"/>
      <c r="K3" s="20"/>
      <c r="L3" s="20"/>
      <c r="M3" s="20"/>
    </row>
    <row r="6" spans="1:15" x14ac:dyDescent="0.2">
      <c r="C6" t="s">
        <v>155</v>
      </c>
    </row>
    <row r="8" spans="1:15" ht="25.5" x14ac:dyDescent="0.2">
      <c r="A8" s="11" t="s">
        <v>0</v>
      </c>
      <c r="B8" s="11" t="s">
        <v>1</v>
      </c>
      <c r="C8" s="11" t="s">
        <v>2</v>
      </c>
      <c r="D8" s="19" t="s">
        <v>3</v>
      </c>
      <c r="E8" s="19" t="s">
        <v>4</v>
      </c>
      <c r="F8" s="11" t="s">
        <v>5</v>
      </c>
      <c r="G8" s="11" t="s">
        <v>6</v>
      </c>
      <c r="H8" s="21" t="s">
        <v>7</v>
      </c>
      <c r="I8" s="11" t="s">
        <v>8</v>
      </c>
      <c r="J8" s="11" t="s">
        <v>9</v>
      </c>
      <c r="K8" s="11" t="s">
        <v>10</v>
      </c>
      <c r="L8" s="2" t="s">
        <v>150</v>
      </c>
      <c r="M8" s="3" t="s">
        <v>151</v>
      </c>
      <c r="N8" s="3" t="s">
        <v>152</v>
      </c>
      <c r="O8" s="4" t="s">
        <v>153</v>
      </c>
    </row>
    <row r="9" spans="1:15" s="9" customFormat="1" x14ac:dyDescent="0.2">
      <c r="A9" s="23">
        <v>44743</v>
      </c>
      <c r="B9" s="24" t="s">
        <v>11</v>
      </c>
      <c r="C9" s="24" t="s">
        <v>12</v>
      </c>
      <c r="D9" s="25">
        <v>264</v>
      </c>
      <c r="E9" s="25">
        <v>1</v>
      </c>
      <c r="F9" s="24" t="s">
        <v>13</v>
      </c>
      <c r="G9" s="26">
        <v>2022</v>
      </c>
      <c r="H9" s="27">
        <v>113.45</v>
      </c>
      <c r="I9" s="24" t="s">
        <v>14</v>
      </c>
      <c r="J9" s="24" t="s">
        <v>15</v>
      </c>
      <c r="K9" s="24" t="s">
        <v>16</v>
      </c>
      <c r="L9" s="5">
        <f>A9+40</f>
        <v>44783</v>
      </c>
      <c r="M9" s="6">
        <v>44791</v>
      </c>
      <c r="N9" s="7">
        <f>M9-L9</f>
        <v>8</v>
      </c>
      <c r="O9" s="33">
        <f>H9*N9</f>
        <v>907.6</v>
      </c>
    </row>
    <row r="10" spans="1:15" s="9" customFormat="1" x14ac:dyDescent="0.2">
      <c r="A10" s="23">
        <v>44743</v>
      </c>
      <c r="B10" s="24" t="s">
        <v>11</v>
      </c>
      <c r="C10" s="24" t="s">
        <v>17</v>
      </c>
      <c r="D10" s="25">
        <v>265</v>
      </c>
      <c r="E10" s="25">
        <v>285</v>
      </c>
      <c r="F10" s="24" t="s">
        <v>18</v>
      </c>
      <c r="G10" s="26">
        <v>2022</v>
      </c>
      <c r="H10" s="27">
        <v>8</v>
      </c>
      <c r="I10" s="24" t="s">
        <v>19</v>
      </c>
      <c r="J10" s="24" t="s">
        <v>15</v>
      </c>
      <c r="K10" s="24"/>
      <c r="L10" s="5">
        <v>44743</v>
      </c>
      <c r="M10" s="6">
        <v>44743</v>
      </c>
      <c r="N10" s="7">
        <f t="shared" ref="N10:N65" si="0">M10-L10</f>
        <v>0</v>
      </c>
      <c r="O10" s="33">
        <f t="shared" ref="O10:O65" si="1">H10*N10</f>
        <v>0</v>
      </c>
    </row>
    <row r="11" spans="1:15" s="9" customFormat="1" x14ac:dyDescent="0.2">
      <c r="A11" s="23">
        <v>44744</v>
      </c>
      <c r="B11" s="24" t="s">
        <v>11</v>
      </c>
      <c r="C11" s="24" t="s">
        <v>20</v>
      </c>
      <c r="D11" s="25">
        <v>266</v>
      </c>
      <c r="E11" s="25">
        <v>11</v>
      </c>
      <c r="F11" s="24" t="s">
        <v>21</v>
      </c>
      <c r="G11" s="26">
        <v>2022</v>
      </c>
      <c r="H11" s="27">
        <v>131.77000000000001</v>
      </c>
      <c r="I11" s="24" t="s">
        <v>14</v>
      </c>
      <c r="J11" s="24" t="s">
        <v>15</v>
      </c>
      <c r="K11" s="24" t="s">
        <v>22</v>
      </c>
      <c r="L11" s="5">
        <f t="shared" ref="L11:L64" si="2">A11+40</f>
        <v>44784</v>
      </c>
      <c r="M11" s="6">
        <v>44791</v>
      </c>
      <c r="N11" s="7">
        <f t="shared" si="0"/>
        <v>7</v>
      </c>
      <c r="O11" s="33">
        <f t="shared" si="1"/>
        <v>922.3900000000001</v>
      </c>
    </row>
    <row r="12" spans="1:15" s="9" customFormat="1" x14ac:dyDescent="0.2">
      <c r="A12" s="23">
        <v>44744</v>
      </c>
      <c r="B12" s="24" t="s">
        <v>11</v>
      </c>
      <c r="C12" s="24" t="s">
        <v>23</v>
      </c>
      <c r="D12" s="25">
        <v>267</v>
      </c>
      <c r="E12" s="25">
        <v>282</v>
      </c>
      <c r="F12" s="24" t="s">
        <v>24</v>
      </c>
      <c r="G12" s="26">
        <v>2022</v>
      </c>
      <c r="H12" s="27">
        <v>129.66</v>
      </c>
      <c r="I12" s="24" t="s">
        <v>14</v>
      </c>
      <c r="J12" s="24" t="s">
        <v>15</v>
      </c>
      <c r="K12" s="24" t="s">
        <v>25</v>
      </c>
      <c r="L12" s="5">
        <f t="shared" si="2"/>
        <v>44784</v>
      </c>
      <c r="M12" s="6">
        <v>44791</v>
      </c>
      <c r="N12" s="7">
        <f t="shared" si="0"/>
        <v>7</v>
      </c>
      <c r="O12" s="33">
        <f t="shared" si="1"/>
        <v>907.62</v>
      </c>
    </row>
    <row r="13" spans="1:15" s="9" customFormat="1" x14ac:dyDescent="0.2">
      <c r="A13" s="23">
        <v>44744</v>
      </c>
      <c r="B13" s="24" t="s">
        <v>11</v>
      </c>
      <c r="C13" s="24" t="s">
        <v>26</v>
      </c>
      <c r="D13" s="25">
        <v>268</v>
      </c>
      <c r="E13" s="25">
        <v>276</v>
      </c>
      <c r="F13" s="24" t="s">
        <v>27</v>
      </c>
      <c r="G13" s="26">
        <v>2022</v>
      </c>
      <c r="H13" s="27">
        <v>566.74</v>
      </c>
      <c r="I13" s="24" t="s">
        <v>14</v>
      </c>
      <c r="J13" s="24" t="s">
        <v>15</v>
      </c>
      <c r="K13" s="24" t="s">
        <v>28</v>
      </c>
      <c r="L13" s="5">
        <f t="shared" si="2"/>
        <v>44784</v>
      </c>
      <c r="M13" s="34">
        <v>44791</v>
      </c>
      <c r="N13" s="7">
        <f t="shared" si="0"/>
        <v>7</v>
      </c>
      <c r="O13" s="33">
        <f t="shared" si="1"/>
        <v>3967.1800000000003</v>
      </c>
    </row>
    <row r="14" spans="1:15" s="9" customFormat="1" x14ac:dyDescent="0.2">
      <c r="A14" s="23">
        <v>44746</v>
      </c>
      <c r="B14" s="24" t="s">
        <v>11</v>
      </c>
      <c r="C14" s="24" t="s">
        <v>29</v>
      </c>
      <c r="D14" s="25">
        <v>269</v>
      </c>
      <c r="E14" s="25">
        <v>104</v>
      </c>
      <c r="F14" s="24" t="s">
        <v>30</v>
      </c>
      <c r="G14" s="26">
        <v>2022</v>
      </c>
      <c r="H14" s="27">
        <v>263.23</v>
      </c>
      <c r="I14" s="24" t="s">
        <v>14</v>
      </c>
      <c r="J14" s="24" t="s">
        <v>15</v>
      </c>
      <c r="K14" s="24" t="s">
        <v>32</v>
      </c>
      <c r="L14" s="5">
        <f t="shared" si="2"/>
        <v>44786</v>
      </c>
      <c r="M14" s="6">
        <v>44791</v>
      </c>
      <c r="N14" s="7">
        <f t="shared" si="0"/>
        <v>5</v>
      </c>
      <c r="O14" s="33">
        <f t="shared" si="1"/>
        <v>1316.15</v>
      </c>
    </row>
    <row r="15" spans="1:15" s="9" customFormat="1" x14ac:dyDescent="0.2">
      <c r="A15" s="23">
        <v>44746</v>
      </c>
      <c r="B15" s="24" t="s">
        <v>11</v>
      </c>
      <c r="C15" s="24" t="s">
        <v>33</v>
      </c>
      <c r="D15" s="25">
        <v>270</v>
      </c>
      <c r="E15" s="25">
        <v>61</v>
      </c>
      <c r="F15" s="24" t="s">
        <v>34</v>
      </c>
      <c r="G15" s="26">
        <v>2022</v>
      </c>
      <c r="H15" s="27">
        <v>1684.84</v>
      </c>
      <c r="I15" s="24" t="s">
        <v>14</v>
      </c>
      <c r="J15" s="24" t="s">
        <v>15</v>
      </c>
      <c r="K15" s="24" t="s">
        <v>35</v>
      </c>
      <c r="L15" s="5">
        <f t="shared" si="2"/>
        <v>44786</v>
      </c>
      <c r="M15" s="6">
        <v>44791</v>
      </c>
      <c r="N15" s="7">
        <f t="shared" si="0"/>
        <v>5</v>
      </c>
      <c r="O15" s="33">
        <f t="shared" si="1"/>
        <v>8424.1999999999989</v>
      </c>
    </row>
    <row r="16" spans="1:15" s="9" customFormat="1" x14ac:dyDescent="0.2">
      <c r="A16" s="23">
        <v>44746</v>
      </c>
      <c r="B16" s="24" t="s">
        <v>11</v>
      </c>
      <c r="C16" s="24" t="s">
        <v>36</v>
      </c>
      <c r="D16" s="25">
        <v>271</v>
      </c>
      <c r="E16" s="25">
        <v>248</v>
      </c>
      <c r="F16" s="24" t="s">
        <v>37</v>
      </c>
      <c r="G16" s="26">
        <v>2022</v>
      </c>
      <c r="H16" s="27">
        <v>772.49</v>
      </c>
      <c r="I16" s="24" t="s">
        <v>38</v>
      </c>
      <c r="J16" s="24" t="s">
        <v>15</v>
      </c>
      <c r="K16" s="24" t="s">
        <v>39</v>
      </c>
      <c r="L16" s="5">
        <f t="shared" si="2"/>
        <v>44786</v>
      </c>
      <c r="M16" s="6">
        <v>44791</v>
      </c>
      <c r="N16" s="7">
        <f t="shared" si="0"/>
        <v>5</v>
      </c>
      <c r="O16" s="33">
        <f t="shared" si="1"/>
        <v>3862.45</v>
      </c>
    </row>
    <row r="17" spans="1:15" s="9" customFormat="1" x14ac:dyDescent="0.2">
      <c r="A17" s="23">
        <v>44746</v>
      </c>
      <c r="B17" s="24" t="s">
        <v>11</v>
      </c>
      <c r="C17" s="24" t="s">
        <v>40</v>
      </c>
      <c r="D17" s="25">
        <v>272</v>
      </c>
      <c r="E17" s="25">
        <v>24</v>
      </c>
      <c r="F17" s="24" t="s">
        <v>41</v>
      </c>
      <c r="G17" s="26">
        <v>2022</v>
      </c>
      <c r="H17" s="27">
        <v>70</v>
      </c>
      <c r="I17" s="24" t="s">
        <v>14</v>
      </c>
      <c r="J17" s="24" t="s">
        <v>15</v>
      </c>
      <c r="K17" s="24"/>
      <c r="L17" s="5">
        <f t="shared" si="2"/>
        <v>44786</v>
      </c>
      <c r="M17" s="6">
        <v>44791</v>
      </c>
      <c r="N17" s="7">
        <f t="shared" si="0"/>
        <v>5</v>
      </c>
      <c r="O17" s="33">
        <f t="shared" si="1"/>
        <v>350</v>
      </c>
    </row>
    <row r="18" spans="1:15" s="9" customFormat="1" x14ac:dyDescent="0.2">
      <c r="A18" s="23">
        <v>44746</v>
      </c>
      <c r="B18" s="24" t="s">
        <v>42</v>
      </c>
      <c r="C18" s="24" t="s">
        <v>43</v>
      </c>
      <c r="D18" s="25">
        <v>273</v>
      </c>
      <c r="E18" s="25">
        <v>231</v>
      </c>
      <c r="F18" s="24" t="s">
        <v>44</v>
      </c>
      <c r="G18" s="26">
        <v>2022</v>
      </c>
      <c r="H18" s="27">
        <v>3432</v>
      </c>
      <c r="I18" s="24" t="s">
        <v>45</v>
      </c>
      <c r="J18" s="24" t="s">
        <v>15</v>
      </c>
      <c r="K18" s="24"/>
      <c r="L18" s="5">
        <v>44753</v>
      </c>
      <c r="M18" s="6">
        <v>44753</v>
      </c>
      <c r="N18" s="7">
        <f t="shared" si="0"/>
        <v>0</v>
      </c>
      <c r="O18" s="33">
        <f t="shared" si="1"/>
        <v>0</v>
      </c>
    </row>
    <row r="19" spans="1:15" s="9" customFormat="1" x14ac:dyDescent="0.2">
      <c r="A19" s="23">
        <v>44747</v>
      </c>
      <c r="B19" s="24" t="s">
        <v>11</v>
      </c>
      <c r="C19" s="24" t="s">
        <v>46</v>
      </c>
      <c r="D19" s="25">
        <v>274</v>
      </c>
      <c r="E19" s="25">
        <v>287</v>
      </c>
      <c r="F19" s="24" t="s">
        <v>47</v>
      </c>
      <c r="G19" s="26">
        <v>2022</v>
      </c>
      <c r="H19" s="27">
        <v>3098.36</v>
      </c>
      <c r="I19" s="24" t="s">
        <v>14</v>
      </c>
      <c r="J19" s="24" t="s">
        <v>15</v>
      </c>
      <c r="K19" s="24" t="s">
        <v>48</v>
      </c>
      <c r="L19" s="5">
        <f t="shared" si="2"/>
        <v>44787</v>
      </c>
      <c r="M19" s="6">
        <v>44791</v>
      </c>
      <c r="N19" s="7">
        <f t="shared" si="0"/>
        <v>4</v>
      </c>
      <c r="O19" s="33">
        <f t="shared" si="1"/>
        <v>12393.44</v>
      </c>
    </row>
    <row r="20" spans="1:15" s="9" customFormat="1" x14ac:dyDescent="0.2">
      <c r="A20" s="23">
        <v>44747</v>
      </c>
      <c r="B20" s="24" t="s">
        <v>11</v>
      </c>
      <c r="C20" s="24" t="s">
        <v>49</v>
      </c>
      <c r="D20" s="25">
        <v>275</v>
      </c>
      <c r="E20" s="25">
        <v>245</v>
      </c>
      <c r="F20" s="24" t="s">
        <v>50</v>
      </c>
      <c r="G20" s="26">
        <v>2022</v>
      </c>
      <c r="H20" s="27">
        <v>1432.9</v>
      </c>
      <c r="I20" s="24" t="s">
        <v>14</v>
      </c>
      <c r="J20" s="24" t="s">
        <v>15</v>
      </c>
      <c r="K20" s="24" t="s">
        <v>51</v>
      </c>
      <c r="L20" s="5">
        <f t="shared" si="2"/>
        <v>44787</v>
      </c>
      <c r="M20" s="6">
        <v>44791</v>
      </c>
      <c r="N20" s="7">
        <f t="shared" si="0"/>
        <v>4</v>
      </c>
      <c r="O20" s="33">
        <f t="shared" si="1"/>
        <v>5731.6</v>
      </c>
    </row>
    <row r="21" spans="1:15" s="9" customFormat="1" x14ac:dyDescent="0.2">
      <c r="A21" s="23">
        <v>44747</v>
      </c>
      <c r="B21" s="24" t="s">
        <v>42</v>
      </c>
      <c r="C21" s="24" t="s">
        <v>52</v>
      </c>
      <c r="D21" s="25">
        <v>276</v>
      </c>
      <c r="E21" s="25">
        <v>85</v>
      </c>
      <c r="F21" s="24" t="s">
        <v>53</v>
      </c>
      <c r="G21" s="26">
        <v>2022</v>
      </c>
      <c r="H21" s="27">
        <v>82</v>
      </c>
      <c r="I21" s="24" t="s">
        <v>14</v>
      </c>
      <c r="J21" s="24" t="s">
        <v>15</v>
      </c>
      <c r="K21" s="24" t="s">
        <v>54</v>
      </c>
      <c r="L21" s="5">
        <f t="shared" si="2"/>
        <v>44787</v>
      </c>
      <c r="M21" s="6">
        <v>44791</v>
      </c>
      <c r="N21" s="7">
        <f t="shared" si="0"/>
        <v>4</v>
      </c>
      <c r="O21" s="33">
        <f t="shared" si="1"/>
        <v>328</v>
      </c>
    </row>
    <row r="22" spans="1:15" s="9" customFormat="1" x14ac:dyDescent="0.2">
      <c r="A22" s="23">
        <v>44748</v>
      </c>
      <c r="B22" s="24" t="s">
        <v>11</v>
      </c>
      <c r="C22" s="24" t="s">
        <v>55</v>
      </c>
      <c r="D22" s="25">
        <v>277</v>
      </c>
      <c r="E22" s="25">
        <v>153</v>
      </c>
      <c r="F22" s="24" t="s">
        <v>56</v>
      </c>
      <c r="G22" s="26">
        <v>2022</v>
      </c>
      <c r="H22" s="27">
        <v>1207.1600000000001</v>
      </c>
      <c r="I22" s="24" t="s">
        <v>14</v>
      </c>
      <c r="J22" s="24" t="s">
        <v>15</v>
      </c>
      <c r="K22" s="24" t="s">
        <v>57</v>
      </c>
      <c r="L22" s="5">
        <f t="shared" si="2"/>
        <v>44788</v>
      </c>
      <c r="M22" s="6">
        <v>44791</v>
      </c>
      <c r="N22" s="7">
        <f t="shared" si="0"/>
        <v>3</v>
      </c>
      <c r="O22" s="33">
        <f t="shared" si="1"/>
        <v>3621.4800000000005</v>
      </c>
    </row>
    <row r="23" spans="1:15" s="9" customFormat="1" x14ac:dyDescent="0.2">
      <c r="A23" s="23">
        <v>44748</v>
      </c>
      <c r="B23" s="24" t="s">
        <v>11</v>
      </c>
      <c r="C23" s="24" t="s">
        <v>58</v>
      </c>
      <c r="D23" s="25">
        <v>278</v>
      </c>
      <c r="E23" s="25">
        <v>82</v>
      </c>
      <c r="F23" s="24" t="s">
        <v>59</v>
      </c>
      <c r="G23" s="26">
        <v>2022</v>
      </c>
      <c r="H23" s="27">
        <v>4040.89</v>
      </c>
      <c r="I23" s="24" t="s">
        <v>14</v>
      </c>
      <c r="J23" s="24" t="s">
        <v>15</v>
      </c>
      <c r="K23" s="24" t="s">
        <v>60</v>
      </c>
      <c r="L23" s="5">
        <f t="shared" si="2"/>
        <v>44788</v>
      </c>
      <c r="M23" s="6">
        <v>44791</v>
      </c>
      <c r="N23" s="7">
        <f t="shared" si="0"/>
        <v>3</v>
      </c>
      <c r="O23" s="33">
        <f t="shared" si="1"/>
        <v>12122.67</v>
      </c>
    </row>
    <row r="24" spans="1:15" s="9" customFormat="1" x14ac:dyDescent="0.2">
      <c r="A24" s="23">
        <v>44748</v>
      </c>
      <c r="B24" s="24" t="s">
        <v>42</v>
      </c>
      <c r="C24" s="24" t="s">
        <v>61</v>
      </c>
      <c r="D24" s="25">
        <v>279</v>
      </c>
      <c r="E24" s="25">
        <v>217</v>
      </c>
      <c r="F24" s="24" t="s">
        <v>62</v>
      </c>
      <c r="G24" s="26">
        <v>2022</v>
      </c>
      <c r="H24" s="27">
        <v>91.32</v>
      </c>
      <c r="I24" s="24" t="s">
        <v>45</v>
      </c>
      <c r="J24" s="24" t="s">
        <v>15</v>
      </c>
      <c r="K24" s="24"/>
      <c r="L24" s="5">
        <v>44748</v>
      </c>
      <c r="M24" s="6">
        <v>44767</v>
      </c>
      <c r="N24" s="7">
        <f t="shared" si="0"/>
        <v>19</v>
      </c>
      <c r="O24" s="33">
        <f t="shared" si="1"/>
        <v>1735.08</v>
      </c>
    </row>
    <row r="25" spans="1:15" s="9" customFormat="1" x14ac:dyDescent="0.2">
      <c r="A25" s="23">
        <v>44748</v>
      </c>
      <c r="B25" s="24" t="s">
        <v>11</v>
      </c>
      <c r="C25" s="24" t="s">
        <v>63</v>
      </c>
      <c r="D25" s="25">
        <v>280</v>
      </c>
      <c r="E25" s="25">
        <v>285</v>
      </c>
      <c r="F25" s="24" t="s">
        <v>18</v>
      </c>
      <c r="G25" s="26">
        <v>2022</v>
      </c>
      <c r="H25" s="27">
        <v>286.07</v>
      </c>
      <c r="I25" s="24" t="s">
        <v>19</v>
      </c>
      <c r="J25" s="24" t="s">
        <v>15</v>
      </c>
      <c r="K25" s="24"/>
      <c r="L25" s="5">
        <v>44748</v>
      </c>
      <c r="M25" s="6">
        <v>44748</v>
      </c>
      <c r="N25" s="7">
        <f t="shared" si="0"/>
        <v>0</v>
      </c>
      <c r="O25" s="33">
        <f t="shared" si="1"/>
        <v>0</v>
      </c>
    </row>
    <row r="26" spans="1:15" s="9" customFormat="1" x14ac:dyDescent="0.2">
      <c r="A26" s="23">
        <v>44749</v>
      </c>
      <c r="B26" s="24" t="s">
        <v>11</v>
      </c>
      <c r="C26" s="24" t="s">
        <v>64</v>
      </c>
      <c r="D26" s="25">
        <v>281</v>
      </c>
      <c r="E26" s="25">
        <v>240</v>
      </c>
      <c r="F26" s="24" t="s">
        <v>65</v>
      </c>
      <c r="G26" s="26">
        <v>2022</v>
      </c>
      <c r="H26" s="27">
        <v>152</v>
      </c>
      <c r="I26" s="24" t="s">
        <v>14</v>
      </c>
      <c r="J26" s="24" t="s">
        <v>15</v>
      </c>
      <c r="K26" s="24" t="s">
        <v>66</v>
      </c>
      <c r="L26" s="5">
        <f t="shared" si="2"/>
        <v>44789</v>
      </c>
      <c r="M26" s="6">
        <v>44791</v>
      </c>
      <c r="N26" s="7">
        <f t="shared" si="0"/>
        <v>2</v>
      </c>
      <c r="O26" s="33">
        <f t="shared" si="1"/>
        <v>304</v>
      </c>
    </row>
    <row r="27" spans="1:15" s="9" customFormat="1" x14ac:dyDescent="0.2">
      <c r="A27" s="23">
        <v>44750</v>
      </c>
      <c r="B27" s="24" t="s">
        <v>11</v>
      </c>
      <c r="C27" s="24" t="s">
        <v>67</v>
      </c>
      <c r="D27" s="25">
        <v>282</v>
      </c>
      <c r="E27" s="25">
        <v>110</v>
      </c>
      <c r="F27" s="24" t="s">
        <v>68</v>
      </c>
      <c r="G27" s="26">
        <v>2022</v>
      </c>
      <c r="H27" s="27">
        <v>103</v>
      </c>
      <c r="I27" s="24" t="s">
        <v>144</v>
      </c>
      <c r="J27" s="24" t="s">
        <v>15</v>
      </c>
      <c r="K27" s="24" t="s">
        <v>69</v>
      </c>
      <c r="L27" s="5">
        <f t="shared" si="2"/>
        <v>44790</v>
      </c>
      <c r="M27" s="6">
        <v>44791</v>
      </c>
      <c r="N27" s="7">
        <f t="shared" si="0"/>
        <v>1</v>
      </c>
      <c r="O27" s="33">
        <f t="shared" si="1"/>
        <v>103</v>
      </c>
    </row>
    <row r="28" spans="1:15" s="9" customFormat="1" x14ac:dyDescent="0.2">
      <c r="A28" s="23">
        <v>44750</v>
      </c>
      <c r="B28" s="24" t="s">
        <v>11</v>
      </c>
      <c r="C28" s="24" t="s">
        <v>70</v>
      </c>
      <c r="D28" s="25">
        <v>283</v>
      </c>
      <c r="E28" s="25">
        <v>110</v>
      </c>
      <c r="F28" s="24" t="s">
        <v>68</v>
      </c>
      <c r="G28" s="26">
        <v>2022</v>
      </c>
      <c r="H28" s="27">
        <v>65</v>
      </c>
      <c r="I28" s="24" t="s">
        <v>144</v>
      </c>
      <c r="J28" s="24" t="s">
        <v>15</v>
      </c>
      <c r="K28" s="24" t="s">
        <v>69</v>
      </c>
      <c r="L28" s="5">
        <f t="shared" si="2"/>
        <v>44790</v>
      </c>
      <c r="M28" s="6">
        <v>44791</v>
      </c>
      <c r="N28" s="7">
        <f t="shared" si="0"/>
        <v>1</v>
      </c>
      <c r="O28" s="33">
        <f t="shared" si="1"/>
        <v>65</v>
      </c>
    </row>
    <row r="29" spans="1:15" s="9" customFormat="1" x14ac:dyDescent="0.2">
      <c r="A29" s="23">
        <v>44751</v>
      </c>
      <c r="B29" s="24" t="s">
        <v>11</v>
      </c>
      <c r="C29" s="24" t="s">
        <v>71</v>
      </c>
      <c r="D29" s="25">
        <v>284</v>
      </c>
      <c r="E29" s="25">
        <v>105</v>
      </c>
      <c r="F29" s="24" t="s">
        <v>72</v>
      </c>
      <c r="G29" s="26">
        <v>2022</v>
      </c>
      <c r="H29" s="27">
        <v>153.27000000000001</v>
      </c>
      <c r="I29" s="24" t="s">
        <v>14</v>
      </c>
      <c r="J29" s="24" t="s">
        <v>15</v>
      </c>
      <c r="K29" s="24" t="s">
        <v>73</v>
      </c>
      <c r="L29" s="5">
        <f t="shared" si="2"/>
        <v>44791</v>
      </c>
      <c r="M29" s="6">
        <v>44791</v>
      </c>
      <c r="N29" s="7">
        <f t="shared" si="0"/>
        <v>0</v>
      </c>
      <c r="O29" s="33">
        <f t="shared" si="1"/>
        <v>0</v>
      </c>
    </row>
    <row r="30" spans="1:15" s="9" customFormat="1" x14ac:dyDescent="0.2">
      <c r="A30" s="23">
        <v>44751</v>
      </c>
      <c r="B30" s="24" t="s">
        <v>11</v>
      </c>
      <c r="C30" s="24" t="s">
        <v>74</v>
      </c>
      <c r="D30" s="25">
        <v>285</v>
      </c>
      <c r="E30" s="25">
        <v>58</v>
      </c>
      <c r="F30" s="24" t="s">
        <v>75</v>
      </c>
      <c r="G30" s="26">
        <v>2022</v>
      </c>
      <c r="H30" s="27">
        <v>60.23</v>
      </c>
      <c r="I30" s="24" t="s">
        <v>14</v>
      </c>
      <c r="J30" s="24" t="s">
        <v>15</v>
      </c>
      <c r="K30" s="24" t="s">
        <v>76</v>
      </c>
      <c r="L30" s="5">
        <f t="shared" si="2"/>
        <v>44791</v>
      </c>
      <c r="M30" s="6">
        <v>44791</v>
      </c>
      <c r="N30" s="7">
        <f t="shared" si="0"/>
        <v>0</v>
      </c>
      <c r="O30" s="33">
        <f t="shared" si="1"/>
        <v>0</v>
      </c>
    </row>
    <row r="31" spans="1:15" s="9" customFormat="1" x14ac:dyDescent="0.2">
      <c r="A31" s="23">
        <v>44751</v>
      </c>
      <c r="B31" s="24" t="s">
        <v>11</v>
      </c>
      <c r="C31" s="24" t="s">
        <v>77</v>
      </c>
      <c r="D31" s="25">
        <v>286</v>
      </c>
      <c r="E31" s="25">
        <v>28</v>
      </c>
      <c r="F31" s="24" t="s">
        <v>78</v>
      </c>
      <c r="G31" s="26">
        <v>2022</v>
      </c>
      <c r="H31" s="27">
        <v>467.5</v>
      </c>
      <c r="I31" s="24" t="s">
        <v>14</v>
      </c>
      <c r="J31" s="24" t="s">
        <v>15</v>
      </c>
      <c r="K31" s="24" t="s">
        <v>79</v>
      </c>
      <c r="L31" s="5">
        <f t="shared" si="2"/>
        <v>44791</v>
      </c>
      <c r="M31" s="6">
        <v>44791</v>
      </c>
      <c r="N31" s="7">
        <f t="shared" si="0"/>
        <v>0</v>
      </c>
      <c r="O31" s="33">
        <f t="shared" si="1"/>
        <v>0</v>
      </c>
    </row>
    <row r="32" spans="1:15" s="9" customFormat="1" x14ac:dyDescent="0.2">
      <c r="A32" s="23">
        <v>44751</v>
      </c>
      <c r="B32" s="24" t="s">
        <v>11</v>
      </c>
      <c r="C32" s="24" t="s">
        <v>80</v>
      </c>
      <c r="D32" s="25">
        <v>287</v>
      </c>
      <c r="E32" s="25">
        <v>288</v>
      </c>
      <c r="F32" s="24" t="s">
        <v>81</v>
      </c>
      <c r="G32" s="26">
        <v>2022</v>
      </c>
      <c r="H32" s="27">
        <v>1950</v>
      </c>
      <c r="I32" s="24" t="s">
        <v>14</v>
      </c>
      <c r="J32" s="24" t="s">
        <v>15</v>
      </c>
      <c r="K32" s="24" t="s">
        <v>82</v>
      </c>
      <c r="L32" s="5">
        <f t="shared" si="2"/>
        <v>44791</v>
      </c>
      <c r="M32" s="6">
        <v>44791</v>
      </c>
      <c r="N32" s="7">
        <f t="shared" si="0"/>
        <v>0</v>
      </c>
      <c r="O32" s="33">
        <f t="shared" si="1"/>
        <v>0</v>
      </c>
    </row>
    <row r="33" spans="1:15" s="9" customFormat="1" x14ac:dyDescent="0.2">
      <c r="A33" s="23">
        <v>44756</v>
      </c>
      <c r="B33" s="24" t="s">
        <v>11</v>
      </c>
      <c r="C33" s="24" t="s">
        <v>83</v>
      </c>
      <c r="D33" s="25">
        <v>289</v>
      </c>
      <c r="E33" s="25">
        <v>213</v>
      </c>
      <c r="F33" s="24" t="s">
        <v>84</v>
      </c>
      <c r="G33" s="26">
        <v>2022</v>
      </c>
      <c r="H33" s="27">
        <v>10.52</v>
      </c>
      <c r="I33" s="24" t="s">
        <v>85</v>
      </c>
      <c r="J33" s="24" t="s">
        <v>15</v>
      </c>
      <c r="K33" s="24"/>
      <c r="L33" s="5">
        <v>44746</v>
      </c>
      <c r="M33" s="6">
        <v>44746</v>
      </c>
      <c r="N33" s="7">
        <f t="shared" si="0"/>
        <v>0</v>
      </c>
      <c r="O33" s="33">
        <f t="shared" si="1"/>
        <v>0</v>
      </c>
    </row>
    <row r="34" spans="1:15" s="9" customFormat="1" x14ac:dyDescent="0.2">
      <c r="A34" s="23">
        <v>44756</v>
      </c>
      <c r="B34" s="24" t="s">
        <v>11</v>
      </c>
      <c r="C34" s="24" t="s">
        <v>86</v>
      </c>
      <c r="D34" s="25">
        <v>290</v>
      </c>
      <c r="E34" s="25">
        <v>10</v>
      </c>
      <c r="F34" s="24" t="s">
        <v>87</v>
      </c>
      <c r="G34" s="26">
        <v>2022</v>
      </c>
      <c r="H34" s="27">
        <v>86.07</v>
      </c>
      <c r="I34" s="24" t="s">
        <v>88</v>
      </c>
      <c r="J34" s="24" t="s">
        <v>15</v>
      </c>
      <c r="K34" s="24"/>
      <c r="L34" s="5">
        <v>44783</v>
      </c>
      <c r="M34" s="6">
        <v>44791</v>
      </c>
      <c r="N34" s="7">
        <f t="shared" si="0"/>
        <v>8</v>
      </c>
      <c r="O34" s="33">
        <f t="shared" si="1"/>
        <v>688.56</v>
      </c>
    </row>
    <row r="35" spans="1:15" s="9" customFormat="1" x14ac:dyDescent="0.2">
      <c r="A35" s="23">
        <v>44756</v>
      </c>
      <c r="B35" s="24" t="s">
        <v>11</v>
      </c>
      <c r="C35" s="24" t="s">
        <v>89</v>
      </c>
      <c r="D35" s="25">
        <v>291</v>
      </c>
      <c r="E35" s="25">
        <v>156</v>
      </c>
      <c r="F35" s="24" t="s">
        <v>90</v>
      </c>
      <c r="G35" s="26">
        <v>2022</v>
      </c>
      <c r="H35" s="27">
        <v>74</v>
      </c>
      <c r="I35" s="24" t="s">
        <v>45</v>
      </c>
      <c r="J35" s="24" t="s">
        <v>15</v>
      </c>
      <c r="K35" s="24"/>
      <c r="L35" s="5">
        <v>44756</v>
      </c>
      <c r="M35" s="6">
        <v>44756</v>
      </c>
      <c r="N35" s="7">
        <f t="shared" si="0"/>
        <v>0</v>
      </c>
      <c r="O35" s="33">
        <f t="shared" si="1"/>
        <v>0</v>
      </c>
    </row>
    <row r="36" spans="1:15" s="9" customFormat="1" x14ac:dyDescent="0.2">
      <c r="A36" s="23">
        <v>44760</v>
      </c>
      <c r="B36" s="24" t="s">
        <v>11</v>
      </c>
      <c r="C36" s="24" t="s">
        <v>91</v>
      </c>
      <c r="D36" s="25">
        <v>292</v>
      </c>
      <c r="E36" s="25">
        <v>277</v>
      </c>
      <c r="F36" s="24" t="s">
        <v>92</v>
      </c>
      <c r="G36" s="26">
        <v>2022</v>
      </c>
      <c r="H36" s="27">
        <v>547.55999999999995</v>
      </c>
      <c r="I36" s="24" t="s">
        <v>14</v>
      </c>
      <c r="J36" s="24" t="s">
        <v>15</v>
      </c>
      <c r="K36" s="24" t="s">
        <v>93</v>
      </c>
      <c r="L36" s="5">
        <f t="shared" si="2"/>
        <v>44800</v>
      </c>
      <c r="M36" s="6">
        <v>44791</v>
      </c>
      <c r="N36" s="7">
        <f t="shared" si="0"/>
        <v>-9</v>
      </c>
      <c r="O36" s="33">
        <f t="shared" si="1"/>
        <v>-4928.0399999999991</v>
      </c>
    </row>
    <row r="37" spans="1:15" s="9" customFormat="1" x14ac:dyDescent="0.2">
      <c r="A37" s="23">
        <v>44762</v>
      </c>
      <c r="B37" s="24" t="s">
        <v>11</v>
      </c>
      <c r="C37" s="24" t="s">
        <v>94</v>
      </c>
      <c r="D37" s="25">
        <v>293</v>
      </c>
      <c r="E37" s="25">
        <v>277</v>
      </c>
      <c r="F37" s="24" t="s">
        <v>92</v>
      </c>
      <c r="G37" s="26">
        <v>2022</v>
      </c>
      <c r="H37" s="27">
        <v>16.399999999999999</v>
      </c>
      <c r="I37" s="24" t="s">
        <v>14</v>
      </c>
      <c r="J37" s="24" t="s">
        <v>15</v>
      </c>
      <c r="K37" s="24" t="s">
        <v>93</v>
      </c>
      <c r="L37" s="5">
        <f t="shared" si="2"/>
        <v>44802</v>
      </c>
      <c r="M37" s="6">
        <v>44791</v>
      </c>
      <c r="N37" s="7">
        <f t="shared" si="0"/>
        <v>-11</v>
      </c>
      <c r="O37" s="33">
        <f t="shared" si="1"/>
        <v>-180.39999999999998</v>
      </c>
    </row>
    <row r="38" spans="1:15" s="9" customFormat="1" x14ac:dyDescent="0.2">
      <c r="A38" s="23">
        <v>44763</v>
      </c>
      <c r="B38" s="24" t="s">
        <v>11</v>
      </c>
      <c r="C38" s="24" t="s">
        <v>95</v>
      </c>
      <c r="D38" s="25">
        <v>294</v>
      </c>
      <c r="E38" s="25">
        <v>191</v>
      </c>
      <c r="F38" s="24" t="s">
        <v>96</v>
      </c>
      <c r="G38" s="26">
        <v>2022</v>
      </c>
      <c r="H38" s="27">
        <v>106.55</v>
      </c>
      <c r="I38" s="24" t="s">
        <v>31</v>
      </c>
      <c r="J38" s="24" t="s">
        <v>15</v>
      </c>
      <c r="K38" s="24"/>
      <c r="L38" s="5">
        <f t="shared" si="2"/>
        <v>44803</v>
      </c>
      <c r="M38" s="6">
        <v>44797</v>
      </c>
      <c r="N38" s="7">
        <f t="shared" si="0"/>
        <v>-6</v>
      </c>
      <c r="O38" s="33">
        <f t="shared" si="1"/>
        <v>-639.29999999999995</v>
      </c>
    </row>
    <row r="39" spans="1:15" s="9" customFormat="1" x14ac:dyDescent="0.2">
      <c r="A39" s="23">
        <v>44767</v>
      </c>
      <c r="B39" s="24" t="s">
        <v>42</v>
      </c>
      <c r="C39" s="24" t="s">
        <v>97</v>
      </c>
      <c r="D39" s="25">
        <v>295</v>
      </c>
      <c r="E39" s="25">
        <v>85</v>
      </c>
      <c r="F39" s="24" t="s">
        <v>53</v>
      </c>
      <c r="G39" s="26">
        <v>2022</v>
      </c>
      <c r="H39" s="27">
        <v>402</v>
      </c>
      <c r="I39" s="24" t="s">
        <v>31</v>
      </c>
      <c r="J39" s="24" t="s">
        <v>15</v>
      </c>
      <c r="K39" s="24" t="s">
        <v>54</v>
      </c>
      <c r="L39" s="5">
        <f t="shared" si="2"/>
        <v>44807</v>
      </c>
      <c r="M39" s="6">
        <v>44791</v>
      </c>
      <c r="N39" s="7">
        <f t="shared" si="0"/>
        <v>-16</v>
      </c>
      <c r="O39" s="33">
        <f t="shared" si="1"/>
        <v>-6432</v>
      </c>
    </row>
    <row r="40" spans="1:15" s="9" customFormat="1" x14ac:dyDescent="0.2">
      <c r="A40" s="23">
        <v>44767</v>
      </c>
      <c r="B40" s="24" t="s">
        <v>11</v>
      </c>
      <c r="C40" s="24" t="s">
        <v>98</v>
      </c>
      <c r="D40" s="25">
        <v>296</v>
      </c>
      <c r="E40" s="25">
        <v>286</v>
      </c>
      <c r="F40" s="24" t="s">
        <v>99</v>
      </c>
      <c r="G40" s="26">
        <v>2022</v>
      </c>
      <c r="H40" s="27">
        <v>642.1</v>
      </c>
      <c r="I40" s="24" t="s">
        <v>14</v>
      </c>
      <c r="J40" s="24" t="s">
        <v>15</v>
      </c>
      <c r="K40" s="24" t="s">
        <v>100</v>
      </c>
      <c r="L40" s="5">
        <f t="shared" si="2"/>
        <v>44807</v>
      </c>
      <c r="M40" s="6">
        <v>44791</v>
      </c>
      <c r="N40" s="7">
        <f t="shared" si="0"/>
        <v>-16</v>
      </c>
      <c r="O40" s="33">
        <f t="shared" si="1"/>
        <v>-10273.6</v>
      </c>
    </row>
    <row r="41" spans="1:15" s="9" customFormat="1" x14ac:dyDescent="0.2">
      <c r="A41" s="23">
        <v>44768</v>
      </c>
      <c r="B41" s="24" t="s">
        <v>11</v>
      </c>
      <c r="C41" s="24" t="s">
        <v>101</v>
      </c>
      <c r="D41" s="25">
        <v>297</v>
      </c>
      <c r="E41" s="25">
        <v>270</v>
      </c>
      <c r="F41" s="24" t="s">
        <v>102</v>
      </c>
      <c r="G41" s="26">
        <v>2022</v>
      </c>
      <c r="H41" s="27">
        <v>2681.1</v>
      </c>
      <c r="I41" s="24" t="s">
        <v>14</v>
      </c>
      <c r="J41" s="24" t="s">
        <v>15</v>
      </c>
      <c r="K41" s="24"/>
      <c r="L41" s="5">
        <f t="shared" si="2"/>
        <v>44808</v>
      </c>
      <c r="M41" s="8">
        <v>44791</v>
      </c>
      <c r="N41" s="7">
        <f t="shared" si="0"/>
        <v>-17</v>
      </c>
      <c r="O41" s="33">
        <f t="shared" si="1"/>
        <v>-45578.7</v>
      </c>
    </row>
    <row r="42" spans="1:15" s="9" customFormat="1" x14ac:dyDescent="0.2">
      <c r="A42" s="23">
        <v>44768</v>
      </c>
      <c r="B42" s="24" t="s">
        <v>11</v>
      </c>
      <c r="C42" s="24" t="s">
        <v>103</v>
      </c>
      <c r="D42" s="25">
        <v>298</v>
      </c>
      <c r="E42" s="25">
        <v>6</v>
      </c>
      <c r="F42" s="24" t="s">
        <v>104</v>
      </c>
      <c r="G42" s="26">
        <v>2022</v>
      </c>
      <c r="H42" s="27">
        <v>286</v>
      </c>
      <c r="I42" s="24" t="s">
        <v>31</v>
      </c>
      <c r="J42" s="24" t="s">
        <v>15</v>
      </c>
      <c r="K42" s="24" t="s">
        <v>105</v>
      </c>
      <c r="L42" s="5">
        <f t="shared" si="2"/>
        <v>44808</v>
      </c>
      <c r="M42" s="8">
        <v>44791</v>
      </c>
      <c r="N42" s="7">
        <f t="shared" si="0"/>
        <v>-17</v>
      </c>
      <c r="O42" s="33">
        <f t="shared" si="1"/>
        <v>-4862</v>
      </c>
    </row>
    <row r="43" spans="1:15" s="9" customFormat="1" x14ac:dyDescent="0.2">
      <c r="A43" s="23">
        <v>44771</v>
      </c>
      <c r="B43" s="24" t="s">
        <v>11</v>
      </c>
      <c r="C43" s="24" t="s">
        <v>106</v>
      </c>
      <c r="D43" s="25">
        <v>299</v>
      </c>
      <c r="E43" s="25">
        <v>1</v>
      </c>
      <c r="F43" s="24" t="s">
        <v>13</v>
      </c>
      <c r="G43" s="26">
        <v>2022</v>
      </c>
      <c r="H43" s="27">
        <v>476.38</v>
      </c>
      <c r="I43" s="24" t="s">
        <v>14</v>
      </c>
      <c r="J43" s="24" t="s">
        <v>15</v>
      </c>
      <c r="K43" s="24" t="s">
        <v>16</v>
      </c>
      <c r="L43" s="5">
        <f t="shared" si="2"/>
        <v>44811</v>
      </c>
      <c r="M43" s="8">
        <v>44791</v>
      </c>
      <c r="N43" s="7">
        <f t="shared" si="0"/>
        <v>-20</v>
      </c>
      <c r="O43" s="33">
        <f t="shared" si="1"/>
        <v>-9527.6</v>
      </c>
    </row>
    <row r="44" spans="1:15" s="9" customFormat="1" x14ac:dyDescent="0.2">
      <c r="A44" s="23">
        <v>44771</v>
      </c>
      <c r="B44" s="24" t="s">
        <v>11</v>
      </c>
      <c r="C44" s="24" t="s">
        <v>107</v>
      </c>
      <c r="D44" s="25">
        <v>300</v>
      </c>
      <c r="E44" s="25">
        <v>138</v>
      </c>
      <c r="F44" s="24" t="s">
        <v>108</v>
      </c>
      <c r="G44" s="26">
        <v>2022</v>
      </c>
      <c r="H44" s="27">
        <v>310</v>
      </c>
      <c r="I44" s="24" t="s">
        <v>14</v>
      </c>
      <c r="J44" s="24" t="s">
        <v>15</v>
      </c>
      <c r="K44" s="24" t="s">
        <v>109</v>
      </c>
      <c r="L44" s="5">
        <f t="shared" si="2"/>
        <v>44811</v>
      </c>
      <c r="M44" s="8">
        <v>44791</v>
      </c>
      <c r="N44" s="7">
        <f t="shared" si="0"/>
        <v>-20</v>
      </c>
      <c r="O44" s="33">
        <f t="shared" si="1"/>
        <v>-6200</v>
      </c>
    </row>
    <row r="45" spans="1:15" s="9" customFormat="1" x14ac:dyDescent="0.2">
      <c r="A45" s="23">
        <v>44771</v>
      </c>
      <c r="B45" s="24" t="s">
        <v>11</v>
      </c>
      <c r="C45" s="24" t="s">
        <v>110</v>
      </c>
      <c r="D45" s="25">
        <v>301</v>
      </c>
      <c r="E45" s="25">
        <v>27</v>
      </c>
      <c r="F45" s="24" t="s">
        <v>111</v>
      </c>
      <c r="G45" s="26">
        <v>2022</v>
      </c>
      <c r="H45" s="27">
        <v>359.6</v>
      </c>
      <c r="I45" s="24" t="s">
        <v>31</v>
      </c>
      <c r="J45" s="24" t="s">
        <v>15</v>
      </c>
      <c r="K45" s="24" t="s">
        <v>112</v>
      </c>
      <c r="L45" s="5">
        <f t="shared" si="2"/>
        <v>44811</v>
      </c>
      <c r="M45" s="8">
        <v>44791</v>
      </c>
      <c r="N45" s="7">
        <f t="shared" si="0"/>
        <v>-20</v>
      </c>
      <c r="O45" s="33">
        <f t="shared" si="1"/>
        <v>-7192</v>
      </c>
    </row>
    <row r="46" spans="1:15" s="9" customFormat="1" x14ac:dyDescent="0.2">
      <c r="A46" s="23">
        <v>44774</v>
      </c>
      <c r="B46" s="24" t="s">
        <v>11</v>
      </c>
      <c r="C46" s="24" t="s">
        <v>113</v>
      </c>
      <c r="D46" s="25">
        <v>302</v>
      </c>
      <c r="E46" s="25">
        <v>285</v>
      </c>
      <c r="F46" s="24" t="s">
        <v>18</v>
      </c>
      <c r="G46" s="26">
        <v>2022</v>
      </c>
      <c r="H46" s="27">
        <v>57.03</v>
      </c>
      <c r="I46" s="24" t="s">
        <v>19</v>
      </c>
      <c r="J46" s="24" t="s">
        <v>15</v>
      </c>
      <c r="K46" s="24"/>
      <c r="L46" s="5">
        <v>44774</v>
      </c>
      <c r="M46" s="8">
        <v>44774</v>
      </c>
      <c r="N46" s="7">
        <f t="shared" si="0"/>
        <v>0</v>
      </c>
      <c r="O46" s="33">
        <f t="shared" si="1"/>
        <v>0</v>
      </c>
    </row>
    <row r="47" spans="1:15" s="9" customFormat="1" x14ac:dyDescent="0.2">
      <c r="A47" s="23">
        <v>44774</v>
      </c>
      <c r="B47" s="24" t="s">
        <v>11</v>
      </c>
      <c r="C47" s="24" t="s">
        <v>114</v>
      </c>
      <c r="D47" s="25">
        <v>303</v>
      </c>
      <c r="E47" s="25">
        <v>11</v>
      </c>
      <c r="F47" s="24" t="s">
        <v>21</v>
      </c>
      <c r="G47" s="26">
        <v>2022</v>
      </c>
      <c r="H47" s="27">
        <v>94.75</v>
      </c>
      <c r="I47" s="24" t="s">
        <v>14</v>
      </c>
      <c r="J47" s="24" t="s">
        <v>15</v>
      </c>
      <c r="K47" s="24" t="s">
        <v>22</v>
      </c>
      <c r="L47" s="5">
        <f t="shared" si="2"/>
        <v>44814</v>
      </c>
      <c r="M47" s="8">
        <v>44791</v>
      </c>
      <c r="N47" s="7">
        <f t="shared" si="0"/>
        <v>-23</v>
      </c>
      <c r="O47" s="33">
        <f t="shared" si="1"/>
        <v>-2179.25</v>
      </c>
    </row>
    <row r="48" spans="1:15" s="9" customFormat="1" x14ac:dyDescent="0.2">
      <c r="A48" s="23">
        <v>44774</v>
      </c>
      <c r="B48" s="24" t="s">
        <v>11</v>
      </c>
      <c r="C48" s="24" t="s">
        <v>115</v>
      </c>
      <c r="D48" s="25">
        <v>304</v>
      </c>
      <c r="E48" s="25">
        <v>248</v>
      </c>
      <c r="F48" s="24" t="s">
        <v>37</v>
      </c>
      <c r="G48" s="26">
        <v>2022</v>
      </c>
      <c r="H48" s="27">
        <v>1190.18</v>
      </c>
      <c r="I48" s="24" t="s">
        <v>38</v>
      </c>
      <c r="J48" s="24" t="s">
        <v>15</v>
      </c>
      <c r="K48" s="24" t="s">
        <v>39</v>
      </c>
      <c r="L48" s="5">
        <f t="shared" si="2"/>
        <v>44814</v>
      </c>
      <c r="M48" s="8">
        <v>44791</v>
      </c>
      <c r="N48" s="7">
        <f t="shared" si="0"/>
        <v>-23</v>
      </c>
      <c r="O48" s="33">
        <f t="shared" si="1"/>
        <v>-27374.140000000003</v>
      </c>
    </row>
    <row r="49" spans="1:15" s="9" customFormat="1" x14ac:dyDescent="0.2">
      <c r="A49" s="23">
        <v>44775</v>
      </c>
      <c r="B49" s="24" t="s">
        <v>11</v>
      </c>
      <c r="C49" s="24" t="s">
        <v>116</v>
      </c>
      <c r="D49" s="25">
        <v>305</v>
      </c>
      <c r="E49" s="25">
        <v>5</v>
      </c>
      <c r="F49" s="24" t="s">
        <v>117</v>
      </c>
      <c r="G49" s="26">
        <v>2022</v>
      </c>
      <c r="H49" s="27">
        <v>180.34</v>
      </c>
      <c r="I49" s="24" t="s">
        <v>31</v>
      </c>
      <c r="J49" s="24" t="s">
        <v>15</v>
      </c>
      <c r="K49" s="24" t="s">
        <v>118</v>
      </c>
      <c r="L49" s="5">
        <f t="shared" si="2"/>
        <v>44815</v>
      </c>
      <c r="M49" s="8">
        <v>44791</v>
      </c>
      <c r="N49" s="7">
        <f t="shared" si="0"/>
        <v>-24</v>
      </c>
      <c r="O49" s="33">
        <f t="shared" si="1"/>
        <v>-4328.16</v>
      </c>
    </row>
    <row r="50" spans="1:15" s="9" customFormat="1" x14ac:dyDescent="0.2">
      <c r="A50" s="23">
        <v>44776</v>
      </c>
      <c r="B50" s="24" t="s">
        <v>11</v>
      </c>
      <c r="C50" s="24" t="s">
        <v>119</v>
      </c>
      <c r="D50" s="25">
        <v>306</v>
      </c>
      <c r="E50" s="25">
        <v>104</v>
      </c>
      <c r="F50" s="24" t="s">
        <v>30</v>
      </c>
      <c r="G50" s="26">
        <v>2022</v>
      </c>
      <c r="H50" s="27">
        <v>117.4</v>
      </c>
      <c r="I50" s="24" t="s">
        <v>31</v>
      </c>
      <c r="J50" s="24" t="s">
        <v>15</v>
      </c>
      <c r="K50" s="24" t="s">
        <v>32</v>
      </c>
      <c r="L50" s="5">
        <f t="shared" si="2"/>
        <v>44816</v>
      </c>
      <c r="M50" s="8">
        <v>44791</v>
      </c>
      <c r="N50" s="7">
        <f t="shared" si="0"/>
        <v>-25</v>
      </c>
      <c r="O50" s="33">
        <f t="shared" si="1"/>
        <v>-2935</v>
      </c>
    </row>
    <row r="51" spans="1:15" s="9" customFormat="1" x14ac:dyDescent="0.2">
      <c r="A51" s="23">
        <v>44776</v>
      </c>
      <c r="B51" s="24" t="s">
        <v>11</v>
      </c>
      <c r="C51" s="24" t="s">
        <v>120</v>
      </c>
      <c r="D51" s="25">
        <v>307</v>
      </c>
      <c r="E51" s="25">
        <v>61</v>
      </c>
      <c r="F51" s="24" t="s">
        <v>34</v>
      </c>
      <c r="G51" s="26">
        <v>2022</v>
      </c>
      <c r="H51" s="27">
        <v>564.70000000000005</v>
      </c>
      <c r="I51" s="24" t="s">
        <v>31</v>
      </c>
      <c r="J51" s="24" t="s">
        <v>15</v>
      </c>
      <c r="K51" s="24" t="s">
        <v>35</v>
      </c>
      <c r="L51" s="5">
        <f t="shared" si="2"/>
        <v>44816</v>
      </c>
      <c r="M51" s="8">
        <v>44791</v>
      </c>
      <c r="N51" s="7">
        <f t="shared" si="0"/>
        <v>-25</v>
      </c>
      <c r="O51" s="33">
        <f t="shared" si="1"/>
        <v>-14117.500000000002</v>
      </c>
    </row>
    <row r="52" spans="1:15" s="9" customFormat="1" x14ac:dyDescent="0.2">
      <c r="A52" s="23">
        <v>44776</v>
      </c>
      <c r="B52" s="24" t="s">
        <v>11</v>
      </c>
      <c r="C52" s="24" t="s">
        <v>121</v>
      </c>
      <c r="D52" s="25">
        <v>308</v>
      </c>
      <c r="E52" s="25">
        <v>276</v>
      </c>
      <c r="F52" s="24" t="s">
        <v>27</v>
      </c>
      <c r="G52" s="26">
        <v>2022</v>
      </c>
      <c r="H52" s="27">
        <v>636.07000000000005</v>
      </c>
      <c r="I52" s="24" t="s">
        <v>14</v>
      </c>
      <c r="J52" s="24" t="s">
        <v>15</v>
      </c>
      <c r="K52" s="24" t="s">
        <v>28</v>
      </c>
      <c r="L52" s="5">
        <f t="shared" si="2"/>
        <v>44816</v>
      </c>
      <c r="M52" s="28">
        <v>44791</v>
      </c>
      <c r="N52" s="7">
        <f t="shared" si="0"/>
        <v>-25</v>
      </c>
      <c r="O52" s="33">
        <f t="shared" si="1"/>
        <v>-15901.750000000002</v>
      </c>
    </row>
    <row r="53" spans="1:15" s="9" customFormat="1" x14ac:dyDescent="0.2">
      <c r="A53" s="23">
        <v>44776</v>
      </c>
      <c r="B53" s="24" t="s">
        <v>11</v>
      </c>
      <c r="C53" s="24" t="s">
        <v>122</v>
      </c>
      <c r="D53" s="25">
        <v>309</v>
      </c>
      <c r="E53" s="25">
        <v>276</v>
      </c>
      <c r="F53" s="24" t="s">
        <v>27</v>
      </c>
      <c r="G53" s="26">
        <v>2022</v>
      </c>
      <c r="H53" s="27">
        <v>111.17</v>
      </c>
      <c r="I53" s="24" t="s">
        <v>14</v>
      </c>
      <c r="J53" s="24" t="s">
        <v>15</v>
      </c>
      <c r="K53" s="24" t="s">
        <v>28</v>
      </c>
      <c r="L53" s="5">
        <f t="shared" si="2"/>
        <v>44816</v>
      </c>
      <c r="M53" s="28">
        <v>44791</v>
      </c>
      <c r="N53" s="7">
        <f t="shared" si="0"/>
        <v>-25</v>
      </c>
      <c r="O53" s="33">
        <f t="shared" si="1"/>
        <v>-2779.25</v>
      </c>
    </row>
    <row r="54" spans="1:15" s="9" customFormat="1" x14ac:dyDescent="0.2">
      <c r="A54" s="23">
        <v>44776</v>
      </c>
      <c r="B54" s="24" t="s">
        <v>42</v>
      </c>
      <c r="C54" s="24" t="s">
        <v>123</v>
      </c>
      <c r="D54" s="25">
        <v>310</v>
      </c>
      <c r="E54" s="25">
        <v>231</v>
      </c>
      <c r="F54" s="24" t="s">
        <v>44</v>
      </c>
      <c r="G54" s="26">
        <v>2022</v>
      </c>
      <c r="H54" s="27">
        <v>3434</v>
      </c>
      <c r="I54" s="24" t="s">
        <v>45</v>
      </c>
      <c r="J54" s="24" t="s">
        <v>15</v>
      </c>
      <c r="K54" s="24" t="s">
        <v>124</v>
      </c>
      <c r="L54" s="5">
        <v>44782</v>
      </c>
      <c r="M54" s="8">
        <v>44782</v>
      </c>
      <c r="N54" s="7">
        <f t="shared" si="0"/>
        <v>0</v>
      </c>
      <c r="O54" s="33">
        <f t="shared" si="1"/>
        <v>0</v>
      </c>
    </row>
    <row r="55" spans="1:15" s="9" customFormat="1" x14ac:dyDescent="0.2">
      <c r="A55" s="23">
        <v>44776</v>
      </c>
      <c r="B55" s="24" t="s">
        <v>11</v>
      </c>
      <c r="C55" s="24" t="s">
        <v>125</v>
      </c>
      <c r="D55" s="25">
        <v>311</v>
      </c>
      <c r="E55" s="25">
        <v>277</v>
      </c>
      <c r="F55" s="24" t="s">
        <v>92</v>
      </c>
      <c r="G55" s="26">
        <v>2022</v>
      </c>
      <c r="H55" s="27">
        <v>222.95</v>
      </c>
      <c r="I55" s="24" t="s">
        <v>14</v>
      </c>
      <c r="J55" s="24" t="s">
        <v>15</v>
      </c>
      <c r="K55" s="24" t="s">
        <v>93</v>
      </c>
      <c r="L55" s="5">
        <f t="shared" si="2"/>
        <v>44816</v>
      </c>
      <c r="M55" s="8">
        <v>44791</v>
      </c>
      <c r="N55" s="7">
        <f t="shared" si="0"/>
        <v>-25</v>
      </c>
      <c r="O55" s="33">
        <f t="shared" si="1"/>
        <v>-5573.75</v>
      </c>
    </row>
    <row r="56" spans="1:15" s="9" customFormat="1" x14ac:dyDescent="0.2">
      <c r="A56" s="23">
        <v>44778</v>
      </c>
      <c r="B56" s="24" t="s">
        <v>11</v>
      </c>
      <c r="C56" s="24" t="s">
        <v>126</v>
      </c>
      <c r="D56" s="25">
        <v>312</v>
      </c>
      <c r="E56" s="25">
        <v>82</v>
      </c>
      <c r="F56" s="24" t="s">
        <v>59</v>
      </c>
      <c r="G56" s="26">
        <v>2022</v>
      </c>
      <c r="H56" s="27">
        <v>3498.45</v>
      </c>
      <c r="I56" s="24" t="s">
        <v>31</v>
      </c>
      <c r="J56" s="24" t="s">
        <v>15</v>
      </c>
      <c r="K56" s="24" t="s">
        <v>60</v>
      </c>
      <c r="L56" s="5">
        <f t="shared" si="2"/>
        <v>44818</v>
      </c>
      <c r="M56" s="8">
        <v>44819</v>
      </c>
      <c r="N56" s="7">
        <f t="shared" si="0"/>
        <v>1</v>
      </c>
      <c r="O56" s="33">
        <f t="shared" si="1"/>
        <v>3498.45</v>
      </c>
    </row>
    <row r="57" spans="1:15" s="9" customFormat="1" x14ac:dyDescent="0.2">
      <c r="A57" s="23">
        <v>44780</v>
      </c>
      <c r="B57" s="24" t="s">
        <v>42</v>
      </c>
      <c r="C57" s="24" t="s">
        <v>127</v>
      </c>
      <c r="D57" s="25">
        <v>313</v>
      </c>
      <c r="E57" s="25">
        <v>217</v>
      </c>
      <c r="F57" s="24" t="s">
        <v>62</v>
      </c>
      <c r="G57" s="26">
        <v>2022</v>
      </c>
      <c r="H57" s="27">
        <v>91.32</v>
      </c>
      <c r="I57" s="24" t="s">
        <v>45</v>
      </c>
      <c r="J57" s="24" t="s">
        <v>15</v>
      </c>
      <c r="K57" s="24"/>
      <c r="L57" s="5">
        <v>44780</v>
      </c>
      <c r="M57" s="8">
        <v>44798</v>
      </c>
      <c r="N57" s="7">
        <f t="shared" si="0"/>
        <v>18</v>
      </c>
      <c r="O57" s="33">
        <f t="shared" si="1"/>
        <v>1643.7599999999998</v>
      </c>
    </row>
    <row r="58" spans="1:15" s="9" customFormat="1" x14ac:dyDescent="0.2">
      <c r="A58" s="23">
        <v>44783</v>
      </c>
      <c r="B58" s="24" t="s">
        <v>11</v>
      </c>
      <c r="C58" s="24" t="s">
        <v>128</v>
      </c>
      <c r="D58" s="25">
        <v>314</v>
      </c>
      <c r="E58" s="25">
        <v>153</v>
      </c>
      <c r="F58" s="24" t="s">
        <v>56</v>
      </c>
      <c r="G58" s="26">
        <v>2022</v>
      </c>
      <c r="H58" s="27">
        <v>773.84</v>
      </c>
      <c r="I58" s="24" t="s">
        <v>31</v>
      </c>
      <c r="J58" s="24" t="s">
        <v>15</v>
      </c>
      <c r="K58" s="24" t="s">
        <v>57</v>
      </c>
      <c r="L58" s="5">
        <f t="shared" si="2"/>
        <v>44823</v>
      </c>
      <c r="M58" s="8">
        <v>44791</v>
      </c>
      <c r="N58" s="7">
        <f t="shared" si="0"/>
        <v>-32</v>
      </c>
      <c r="O58" s="33">
        <f t="shared" si="1"/>
        <v>-24762.880000000001</v>
      </c>
    </row>
    <row r="59" spans="1:15" s="9" customFormat="1" x14ac:dyDescent="0.2">
      <c r="A59" s="23">
        <v>44783</v>
      </c>
      <c r="B59" s="24" t="s">
        <v>11</v>
      </c>
      <c r="C59" s="24" t="s">
        <v>129</v>
      </c>
      <c r="D59" s="25">
        <v>315</v>
      </c>
      <c r="E59" s="25">
        <v>58</v>
      </c>
      <c r="F59" s="24" t="s">
        <v>75</v>
      </c>
      <c r="G59" s="26">
        <v>2022</v>
      </c>
      <c r="H59" s="27">
        <v>148.13</v>
      </c>
      <c r="I59" s="24" t="s">
        <v>31</v>
      </c>
      <c r="J59" s="24" t="s">
        <v>15</v>
      </c>
      <c r="K59" s="24" t="s">
        <v>76</v>
      </c>
      <c r="L59" s="5">
        <f t="shared" si="2"/>
        <v>44823</v>
      </c>
      <c r="M59" s="8">
        <v>44791</v>
      </c>
      <c r="N59" s="7">
        <f t="shared" si="0"/>
        <v>-32</v>
      </c>
      <c r="O59" s="33">
        <f t="shared" si="1"/>
        <v>-4740.16</v>
      </c>
    </row>
    <row r="60" spans="1:15" s="9" customFormat="1" x14ac:dyDescent="0.2">
      <c r="A60" s="23">
        <v>44783</v>
      </c>
      <c r="B60" s="24" t="s">
        <v>11</v>
      </c>
      <c r="C60" s="24" t="s">
        <v>130</v>
      </c>
      <c r="D60" s="25">
        <v>316</v>
      </c>
      <c r="E60" s="25">
        <v>277</v>
      </c>
      <c r="F60" s="24" t="s">
        <v>92</v>
      </c>
      <c r="G60" s="26">
        <v>2022</v>
      </c>
      <c r="H60" s="27">
        <v>8.1999999999999993</v>
      </c>
      <c r="I60" s="24" t="s">
        <v>14</v>
      </c>
      <c r="J60" s="24" t="s">
        <v>15</v>
      </c>
      <c r="K60" s="24" t="s">
        <v>93</v>
      </c>
      <c r="L60" s="5">
        <f t="shared" si="2"/>
        <v>44823</v>
      </c>
      <c r="M60" s="8">
        <v>44791</v>
      </c>
      <c r="N60" s="7">
        <f t="shared" si="0"/>
        <v>-32</v>
      </c>
      <c r="O60" s="33">
        <f t="shared" si="1"/>
        <v>-262.39999999999998</v>
      </c>
    </row>
    <row r="61" spans="1:15" s="9" customFormat="1" x14ac:dyDescent="0.2">
      <c r="A61" s="23">
        <v>44784</v>
      </c>
      <c r="B61" s="24" t="s">
        <v>11</v>
      </c>
      <c r="C61" s="24" t="s">
        <v>131</v>
      </c>
      <c r="D61" s="25">
        <v>317</v>
      </c>
      <c r="E61" s="25">
        <v>110</v>
      </c>
      <c r="F61" s="24" t="s">
        <v>68</v>
      </c>
      <c r="G61" s="26">
        <v>2022</v>
      </c>
      <c r="H61" s="27">
        <v>65</v>
      </c>
      <c r="I61" s="24" t="s">
        <v>31</v>
      </c>
      <c r="J61" s="24" t="s">
        <v>15</v>
      </c>
      <c r="K61" s="24" t="s">
        <v>69</v>
      </c>
      <c r="L61" s="5">
        <f t="shared" si="2"/>
        <v>44824</v>
      </c>
      <c r="M61" s="8">
        <v>44791</v>
      </c>
      <c r="N61" s="7">
        <f t="shared" si="0"/>
        <v>-33</v>
      </c>
      <c r="O61" s="33">
        <f t="shared" si="1"/>
        <v>-2145</v>
      </c>
    </row>
    <row r="62" spans="1:15" s="9" customFormat="1" x14ac:dyDescent="0.2">
      <c r="A62" s="23">
        <v>44785</v>
      </c>
      <c r="B62" s="24" t="s">
        <v>11</v>
      </c>
      <c r="C62" s="24" t="s">
        <v>132</v>
      </c>
      <c r="D62" s="25">
        <v>319</v>
      </c>
      <c r="E62" s="25">
        <v>213</v>
      </c>
      <c r="F62" s="24" t="s">
        <v>84</v>
      </c>
      <c r="G62" s="26">
        <v>2022</v>
      </c>
      <c r="H62" s="27">
        <v>10.52</v>
      </c>
      <c r="I62" s="24" t="s">
        <v>85</v>
      </c>
      <c r="J62" s="24" t="s">
        <v>15</v>
      </c>
      <c r="K62" s="24"/>
      <c r="L62" s="5">
        <v>44775</v>
      </c>
      <c r="M62" s="8">
        <v>44775</v>
      </c>
      <c r="N62" s="7">
        <f t="shared" si="0"/>
        <v>0</v>
      </c>
      <c r="O62" s="33">
        <f t="shared" si="1"/>
        <v>0</v>
      </c>
    </row>
    <row r="63" spans="1:15" s="9" customFormat="1" x14ac:dyDescent="0.2">
      <c r="A63" s="23">
        <v>44785</v>
      </c>
      <c r="B63" s="24" t="s">
        <v>11</v>
      </c>
      <c r="C63" s="24" t="s">
        <v>133</v>
      </c>
      <c r="D63" s="25">
        <v>320</v>
      </c>
      <c r="E63" s="25">
        <v>62</v>
      </c>
      <c r="F63" s="24" t="s">
        <v>134</v>
      </c>
      <c r="G63" s="26">
        <v>2022</v>
      </c>
      <c r="H63" s="27">
        <v>183.15</v>
      </c>
      <c r="I63" s="24" t="s">
        <v>14</v>
      </c>
      <c r="J63" s="24" t="s">
        <v>15</v>
      </c>
      <c r="K63" s="24"/>
      <c r="L63" s="5">
        <f t="shared" si="2"/>
        <v>44825</v>
      </c>
      <c r="M63" s="8">
        <v>44777</v>
      </c>
      <c r="N63" s="7">
        <f t="shared" si="0"/>
        <v>-48</v>
      </c>
      <c r="O63" s="33">
        <f t="shared" si="1"/>
        <v>-8791.2000000000007</v>
      </c>
    </row>
    <row r="64" spans="1:15" s="9" customFormat="1" x14ac:dyDescent="0.2">
      <c r="A64" s="23">
        <v>44785</v>
      </c>
      <c r="B64" s="24" t="s">
        <v>11</v>
      </c>
      <c r="C64" s="24" t="s">
        <v>135</v>
      </c>
      <c r="D64" s="25">
        <v>321</v>
      </c>
      <c r="E64" s="25">
        <v>62</v>
      </c>
      <c r="F64" s="24" t="s">
        <v>134</v>
      </c>
      <c r="G64" s="26">
        <v>2022</v>
      </c>
      <c r="H64" s="27">
        <v>198.86</v>
      </c>
      <c r="I64" s="24" t="s">
        <v>14</v>
      </c>
      <c r="J64" s="24" t="s">
        <v>15</v>
      </c>
      <c r="K64" s="24"/>
      <c r="L64" s="5">
        <f t="shared" si="2"/>
        <v>44825</v>
      </c>
      <c r="M64" s="8">
        <v>44777</v>
      </c>
      <c r="N64" s="7">
        <f t="shared" si="0"/>
        <v>-48</v>
      </c>
      <c r="O64" s="33">
        <f t="shared" si="1"/>
        <v>-9545.2800000000007</v>
      </c>
    </row>
    <row r="65" spans="1:15" s="9" customFormat="1" x14ac:dyDescent="0.2">
      <c r="A65" s="23">
        <v>44796</v>
      </c>
      <c r="B65" s="24" t="s">
        <v>11</v>
      </c>
      <c r="C65" s="24" t="s">
        <v>136</v>
      </c>
      <c r="D65" s="25">
        <v>326</v>
      </c>
      <c r="E65" s="25">
        <v>64</v>
      </c>
      <c r="F65" s="24" t="s">
        <v>137</v>
      </c>
      <c r="G65" s="26">
        <v>2022</v>
      </c>
      <c r="H65" s="27">
        <v>98.2</v>
      </c>
      <c r="I65" s="24" t="s">
        <v>45</v>
      </c>
      <c r="J65" s="24" t="s">
        <v>15</v>
      </c>
      <c r="K65" s="24"/>
      <c r="L65" s="5">
        <v>44795</v>
      </c>
      <c r="M65" s="8">
        <v>44795</v>
      </c>
      <c r="N65" s="7">
        <f t="shared" si="0"/>
        <v>0</v>
      </c>
      <c r="O65" s="33">
        <f t="shared" si="1"/>
        <v>0</v>
      </c>
    </row>
    <row r="66" spans="1:15" s="9" customFormat="1" x14ac:dyDescent="0.2">
      <c r="A66" s="23">
        <v>44802</v>
      </c>
      <c r="B66" s="24" t="s">
        <v>11</v>
      </c>
      <c r="C66" s="24" t="s">
        <v>139</v>
      </c>
      <c r="D66" s="25">
        <v>331</v>
      </c>
      <c r="E66" s="25">
        <v>191</v>
      </c>
      <c r="F66" s="24" t="s">
        <v>96</v>
      </c>
      <c r="G66" s="26">
        <v>2022</v>
      </c>
      <c r="H66" s="27">
        <v>147.6</v>
      </c>
      <c r="I66" s="24" t="s">
        <v>31</v>
      </c>
      <c r="J66" s="24" t="s">
        <v>15</v>
      </c>
      <c r="K66" s="24"/>
      <c r="L66" s="5">
        <f t="shared" ref="L66:L71" si="3">A66+40</f>
        <v>44842</v>
      </c>
      <c r="M66" s="8">
        <v>44797</v>
      </c>
      <c r="N66" s="7">
        <f t="shared" ref="N66:N82" si="4">M66-L66</f>
        <v>-45</v>
      </c>
      <c r="O66" s="33">
        <f t="shared" ref="O66:O82" si="5">H66*N66</f>
        <v>-6642</v>
      </c>
    </row>
    <row r="67" spans="1:15" s="9" customFormat="1" x14ac:dyDescent="0.2">
      <c r="A67" s="23">
        <v>44804</v>
      </c>
      <c r="B67" s="24" t="s">
        <v>42</v>
      </c>
      <c r="C67" s="24" t="s">
        <v>140</v>
      </c>
      <c r="D67" s="25">
        <v>335</v>
      </c>
      <c r="E67" s="25">
        <v>261</v>
      </c>
      <c r="F67" s="24" t="s">
        <v>141</v>
      </c>
      <c r="G67" s="26">
        <v>2022</v>
      </c>
      <c r="H67" s="27">
        <v>1127.5</v>
      </c>
      <c r="I67" s="24" t="s">
        <v>14</v>
      </c>
      <c r="J67" s="24" t="s">
        <v>15</v>
      </c>
      <c r="K67" s="24"/>
      <c r="L67" s="5">
        <v>44773</v>
      </c>
      <c r="M67" s="8">
        <v>44773</v>
      </c>
      <c r="N67" s="7">
        <f t="shared" si="4"/>
        <v>0</v>
      </c>
      <c r="O67" s="33">
        <f t="shared" si="5"/>
        <v>0</v>
      </c>
    </row>
    <row r="68" spans="1:15" s="9" customFormat="1" x14ac:dyDescent="0.2">
      <c r="A68" s="23">
        <v>44809</v>
      </c>
      <c r="B68" s="24" t="s">
        <v>42</v>
      </c>
      <c r="C68" s="24" t="s">
        <v>142</v>
      </c>
      <c r="D68" s="25">
        <v>345</v>
      </c>
      <c r="E68" s="25">
        <v>217</v>
      </c>
      <c r="F68" s="24" t="s">
        <v>62</v>
      </c>
      <c r="G68" s="26">
        <v>2022</v>
      </c>
      <c r="H68" s="27">
        <v>91.32</v>
      </c>
      <c r="I68" s="24" t="s">
        <v>45</v>
      </c>
      <c r="J68" s="24" t="s">
        <v>15</v>
      </c>
      <c r="K68" s="24"/>
      <c r="L68" s="5">
        <v>44809</v>
      </c>
      <c r="M68" s="8">
        <v>44830</v>
      </c>
      <c r="N68" s="7">
        <f t="shared" si="4"/>
        <v>21</v>
      </c>
      <c r="O68" s="33">
        <f t="shared" si="5"/>
        <v>1917.7199999999998</v>
      </c>
    </row>
    <row r="69" spans="1:15" s="9" customFormat="1" x14ac:dyDescent="0.2">
      <c r="A69" s="23">
        <v>44809</v>
      </c>
      <c r="B69" s="24" t="s">
        <v>42</v>
      </c>
      <c r="C69" s="24" t="s">
        <v>143</v>
      </c>
      <c r="D69" s="25">
        <v>346</v>
      </c>
      <c r="E69" s="25">
        <v>231</v>
      </c>
      <c r="F69" s="24" t="s">
        <v>44</v>
      </c>
      <c r="G69" s="26">
        <v>2022</v>
      </c>
      <c r="H69" s="27">
        <v>3434</v>
      </c>
      <c r="I69" s="24" t="s">
        <v>45</v>
      </c>
      <c r="J69" s="24" t="s">
        <v>15</v>
      </c>
      <c r="K69" s="24" t="s">
        <v>124</v>
      </c>
      <c r="L69" s="5">
        <v>44813</v>
      </c>
      <c r="M69" s="8">
        <v>44813</v>
      </c>
      <c r="N69" s="7">
        <f t="shared" si="4"/>
        <v>0</v>
      </c>
      <c r="O69" s="33">
        <f t="shared" si="5"/>
        <v>0</v>
      </c>
    </row>
    <row r="70" spans="1:15" s="9" customFormat="1" x14ac:dyDescent="0.2">
      <c r="A70" s="23">
        <v>44811</v>
      </c>
      <c r="B70" s="24" t="s">
        <v>11</v>
      </c>
      <c r="C70" s="24" t="s">
        <v>145</v>
      </c>
      <c r="D70" s="25">
        <v>350</v>
      </c>
      <c r="E70" s="25">
        <v>213</v>
      </c>
      <c r="F70" s="24" t="s">
        <v>84</v>
      </c>
      <c r="G70" s="26">
        <v>2022</v>
      </c>
      <c r="H70" s="27">
        <v>10.52</v>
      </c>
      <c r="I70" s="24" t="s">
        <v>85</v>
      </c>
      <c r="J70" s="24" t="s">
        <v>15</v>
      </c>
      <c r="K70" s="24"/>
      <c r="L70" s="5">
        <v>44806</v>
      </c>
      <c r="M70" s="8">
        <v>44806</v>
      </c>
      <c r="N70" s="7">
        <f t="shared" si="4"/>
        <v>0</v>
      </c>
      <c r="O70" s="33">
        <f t="shared" si="5"/>
        <v>0</v>
      </c>
    </row>
    <row r="71" spans="1:15" s="9" customFormat="1" x14ac:dyDescent="0.2">
      <c r="A71" s="23">
        <v>44812</v>
      </c>
      <c r="B71" s="24" t="s">
        <v>42</v>
      </c>
      <c r="C71" s="24" t="s">
        <v>146</v>
      </c>
      <c r="D71" s="25">
        <v>352</v>
      </c>
      <c r="E71" s="25">
        <v>291</v>
      </c>
      <c r="F71" s="24" t="s">
        <v>147</v>
      </c>
      <c r="G71" s="26">
        <v>2022</v>
      </c>
      <c r="H71" s="27">
        <v>41</v>
      </c>
      <c r="I71" s="24" t="s">
        <v>45</v>
      </c>
      <c r="J71" s="24" t="s">
        <v>15</v>
      </c>
      <c r="K71" s="24"/>
      <c r="L71" s="5">
        <f t="shared" si="3"/>
        <v>44852</v>
      </c>
      <c r="M71" s="8">
        <v>44810</v>
      </c>
      <c r="N71" s="7">
        <f t="shared" si="4"/>
        <v>-42</v>
      </c>
      <c r="O71" s="33">
        <f t="shared" si="5"/>
        <v>-1722</v>
      </c>
    </row>
    <row r="72" spans="1:15" s="9" customFormat="1" x14ac:dyDescent="0.2">
      <c r="A72" s="23">
        <v>44814</v>
      </c>
      <c r="B72" s="24" t="s">
        <v>11</v>
      </c>
      <c r="C72" s="24" t="s">
        <v>148</v>
      </c>
      <c r="D72" s="25">
        <v>356</v>
      </c>
      <c r="E72" s="25">
        <v>64</v>
      </c>
      <c r="F72" s="24" t="s">
        <v>137</v>
      </c>
      <c r="G72" s="26">
        <v>2022</v>
      </c>
      <c r="H72" s="27">
        <v>46.39</v>
      </c>
      <c r="I72" s="24" t="s">
        <v>45</v>
      </c>
      <c r="J72" s="24" t="s">
        <v>15</v>
      </c>
      <c r="K72" s="24"/>
      <c r="L72" s="5">
        <v>44813</v>
      </c>
      <c r="M72" s="8">
        <v>44813</v>
      </c>
      <c r="N72" s="7">
        <f t="shared" si="4"/>
        <v>0</v>
      </c>
      <c r="O72" s="33">
        <f t="shared" si="5"/>
        <v>0</v>
      </c>
    </row>
    <row r="73" spans="1:15" s="9" customFormat="1" x14ac:dyDescent="0.2">
      <c r="A73" s="23">
        <v>44824</v>
      </c>
      <c r="B73" s="24" t="s">
        <v>11</v>
      </c>
      <c r="C73" s="24" t="s">
        <v>149</v>
      </c>
      <c r="D73" s="25">
        <v>371</v>
      </c>
      <c r="E73" s="25">
        <v>64</v>
      </c>
      <c r="F73" s="24" t="s">
        <v>137</v>
      </c>
      <c r="G73" s="26">
        <v>2022</v>
      </c>
      <c r="H73" s="27">
        <v>21.31</v>
      </c>
      <c r="I73" s="24" t="s">
        <v>45</v>
      </c>
      <c r="J73" s="24" t="s">
        <v>15</v>
      </c>
      <c r="K73" s="24"/>
      <c r="L73" s="5">
        <v>44823</v>
      </c>
      <c r="M73" s="8">
        <v>44823</v>
      </c>
      <c r="N73" s="7">
        <f t="shared" si="4"/>
        <v>0</v>
      </c>
      <c r="O73" s="33">
        <f t="shared" si="5"/>
        <v>0</v>
      </c>
    </row>
    <row r="74" spans="1:15" s="9" customFormat="1" x14ac:dyDescent="0.2">
      <c r="A74" s="13">
        <v>44692</v>
      </c>
      <c r="B74" s="16" t="s">
        <v>11</v>
      </c>
      <c r="C74" s="16" t="s">
        <v>156</v>
      </c>
      <c r="D74" s="14">
        <v>196</v>
      </c>
      <c r="E74" s="14">
        <v>114</v>
      </c>
      <c r="F74" s="16" t="s">
        <v>157</v>
      </c>
      <c r="G74" s="17">
        <v>2022</v>
      </c>
      <c r="H74" s="18">
        <v>72.94</v>
      </c>
      <c r="I74" s="16" t="s">
        <v>31</v>
      </c>
      <c r="J74" s="16" t="s">
        <v>15</v>
      </c>
      <c r="K74" s="16"/>
      <c r="L74" s="15">
        <v>44732</v>
      </c>
      <c r="M74" s="22">
        <v>44746</v>
      </c>
      <c r="N74" s="7">
        <f t="shared" si="4"/>
        <v>14</v>
      </c>
      <c r="O74" s="33">
        <f t="shared" si="5"/>
        <v>1021.16</v>
      </c>
    </row>
    <row r="75" spans="1:15" s="9" customFormat="1" x14ac:dyDescent="0.2">
      <c r="A75" s="13">
        <v>44698</v>
      </c>
      <c r="B75" s="16" t="s">
        <v>11</v>
      </c>
      <c r="C75" s="16" t="s">
        <v>158</v>
      </c>
      <c r="D75" s="14">
        <v>201</v>
      </c>
      <c r="E75" s="14">
        <v>101</v>
      </c>
      <c r="F75" s="16" t="s">
        <v>138</v>
      </c>
      <c r="G75" s="17">
        <v>2022</v>
      </c>
      <c r="H75" s="18">
        <v>598.22</v>
      </c>
      <c r="I75" s="16" t="s">
        <v>31</v>
      </c>
      <c r="J75" s="16" t="s">
        <v>15</v>
      </c>
      <c r="K75" s="16" t="s">
        <v>159</v>
      </c>
      <c r="L75" s="15">
        <v>44738</v>
      </c>
      <c r="M75" s="22">
        <v>44791</v>
      </c>
      <c r="N75" s="7">
        <f t="shared" si="4"/>
        <v>53</v>
      </c>
      <c r="O75" s="33">
        <f t="shared" si="5"/>
        <v>31705.66</v>
      </c>
    </row>
    <row r="76" spans="1:15" s="9" customFormat="1" x14ac:dyDescent="0.2">
      <c r="A76" s="13">
        <v>44699</v>
      </c>
      <c r="B76" s="16" t="s">
        <v>11</v>
      </c>
      <c r="C76" s="16" t="s">
        <v>160</v>
      </c>
      <c r="D76" s="14">
        <v>203</v>
      </c>
      <c r="E76" s="14">
        <v>24</v>
      </c>
      <c r="F76" s="16" t="s">
        <v>41</v>
      </c>
      <c r="G76" s="17">
        <v>2022</v>
      </c>
      <c r="H76" s="18">
        <v>30</v>
      </c>
      <c r="I76" s="16" t="s">
        <v>14</v>
      </c>
      <c r="J76" s="16" t="s">
        <v>15</v>
      </c>
      <c r="K76" s="16"/>
      <c r="L76" s="15">
        <v>44739</v>
      </c>
      <c r="M76" s="22">
        <v>44791</v>
      </c>
      <c r="N76" s="7">
        <f t="shared" si="4"/>
        <v>52</v>
      </c>
      <c r="O76" s="33">
        <f t="shared" si="5"/>
        <v>1560</v>
      </c>
    </row>
    <row r="77" spans="1:15" s="9" customFormat="1" x14ac:dyDescent="0.2">
      <c r="A77" s="13">
        <v>44707</v>
      </c>
      <c r="B77" s="16" t="s">
        <v>11</v>
      </c>
      <c r="C77" s="16" t="s">
        <v>161</v>
      </c>
      <c r="D77" s="14">
        <v>211</v>
      </c>
      <c r="E77" s="14">
        <v>250</v>
      </c>
      <c r="F77" s="16" t="s">
        <v>162</v>
      </c>
      <c r="G77" s="17">
        <v>2022</v>
      </c>
      <c r="H77" s="18">
        <v>38.049999999999997</v>
      </c>
      <c r="I77" s="16" t="s">
        <v>14</v>
      </c>
      <c r="J77" s="16" t="s">
        <v>15</v>
      </c>
      <c r="K77" s="16"/>
      <c r="L77" s="15">
        <v>44747</v>
      </c>
      <c r="M77" s="22">
        <v>44751</v>
      </c>
      <c r="N77" s="7">
        <f t="shared" si="4"/>
        <v>4</v>
      </c>
      <c r="O77" s="33">
        <f t="shared" si="5"/>
        <v>152.19999999999999</v>
      </c>
    </row>
    <row r="78" spans="1:15" s="9" customFormat="1" x14ac:dyDescent="0.2">
      <c r="A78" s="13">
        <v>44715</v>
      </c>
      <c r="B78" s="16" t="s">
        <v>11</v>
      </c>
      <c r="C78" s="16" t="s">
        <v>163</v>
      </c>
      <c r="D78" s="14">
        <v>227</v>
      </c>
      <c r="E78" s="14">
        <v>82</v>
      </c>
      <c r="F78" s="16" t="s">
        <v>59</v>
      </c>
      <c r="G78" s="17">
        <v>2022</v>
      </c>
      <c r="H78" s="18">
        <v>4295.55</v>
      </c>
      <c r="I78" s="16" t="s">
        <v>31</v>
      </c>
      <c r="J78" s="16" t="s">
        <v>15</v>
      </c>
      <c r="K78" s="16" t="s">
        <v>60</v>
      </c>
      <c r="L78" s="15">
        <v>44755</v>
      </c>
      <c r="M78" s="22">
        <v>44791</v>
      </c>
      <c r="N78" s="7">
        <f t="shared" si="4"/>
        <v>36</v>
      </c>
      <c r="O78" s="33">
        <f t="shared" si="5"/>
        <v>154639.80000000002</v>
      </c>
    </row>
    <row r="79" spans="1:15" s="9" customFormat="1" x14ac:dyDescent="0.2">
      <c r="A79" s="13">
        <v>44715</v>
      </c>
      <c r="B79" s="16" t="s">
        <v>11</v>
      </c>
      <c r="C79" s="16" t="s">
        <v>164</v>
      </c>
      <c r="D79" s="14">
        <v>229</v>
      </c>
      <c r="E79" s="14">
        <v>222</v>
      </c>
      <c r="F79" s="16" t="s">
        <v>165</v>
      </c>
      <c r="G79" s="17">
        <v>2022</v>
      </c>
      <c r="H79" s="18">
        <v>67</v>
      </c>
      <c r="I79" s="16" t="s">
        <v>45</v>
      </c>
      <c r="J79" s="16" t="s">
        <v>15</v>
      </c>
      <c r="K79" s="16"/>
      <c r="L79" s="15">
        <v>44755</v>
      </c>
      <c r="M79" s="22">
        <v>44746</v>
      </c>
      <c r="N79" s="7">
        <f t="shared" si="4"/>
        <v>-9</v>
      </c>
      <c r="O79" s="33">
        <f t="shared" si="5"/>
        <v>-603</v>
      </c>
    </row>
    <row r="80" spans="1:15" s="9" customFormat="1" x14ac:dyDescent="0.2">
      <c r="A80" s="13">
        <v>44720</v>
      </c>
      <c r="B80" s="16" t="s">
        <v>11</v>
      </c>
      <c r="C80" s="16" t="s">
        <v>166</v>
      </c>
      <c r="D80" s="14">
        <v>239</v>
      </c>
      <c r="E80" s="14">
        <v>24</v>
      </c>
      <c r="F80" s="16" t="s">
        <v>41</v>
      </c>
      <c r="G80" s="17">
        <v>2022</v>
      </c>
      <c r="H80" s="18">
        <v>54</v>
      </c>
      <c r="I80" s="16" t="s">
        <v>14</v>
      </c>
      <c r="J80" s="16" t="s">
        <v>15</v>
      </c>
      <c r="K80" s="16"/>
      <c r="L80" s="15">
        <v>44760</v>
      </c>
      <c r="M80" s="22">
        <v>44791</v>
      </c>
      <c r="N80" s="7">
        <f t="shared" si="4"/>
        <v>31</v>
      </c>
      <c r="O80" s="33">
        <f t="shared" si="5"/>
        <v>1674</v>
      </c>
    </row>
    <row r="81" spans="1:15" s="9" customFormat="1" x14ac:dyDescent="0.2">
      <c r="A81" s="13">
        <v>44725</v>
      </c>
      <c r="B81" s="16" t="s">
        <v>11</v>
      </c>
      <c r="C81" s="16" t="s">
        <v>167</v>
      </c>
      <c r="D81" s="14">
        <v>247</v>
      </c>
      <c r="E81" s="14">
        <v>114</v>
      </c>
      <c r="F81" s="16" t="s">
        <v>157</v>
      </c>
      <c r="G81" s="17">
        <v>2022</v>
      </c>
      <c r="H81" s="18">
        <v>194.15</v>
      </c>
      <c r="I81" s="16" t="s">
        <v>31</v>
      </c>
      <c r="J81" s="16" t="s">
        <v>15</v>
      </c>
      <c r="K81" s="16"/>
      <c r="L81" s="15">
        <v>44765</v>
      </c>
      <c r="M81" s="22">
        <v>44746</v>
      </c>
      <c r="N81" s="7">
        <f t="shared" si="4"/>
        <v>-19</v>
      </c>
      <c r="O81" s="33">
        <f t="shared" si="5"/>
        <v>-3688.85</v>
      </c>
    </row>
    <row r="82" spans="1:15" s="9" customFormat="1" x14ac:dyDescent="0.2">
      <c r="A82" s="13">
        <v>44725</v>
      </c>
      <c r="B82" s="16" t="s">
        <v>11</v>
      </c>
      <c r="C82" s="16" t="s">
        <v>168</v>
      </c>
      <c r="D82" s="14">
        <v>248</v>
      </c>
      <c r="E82" s="14">
        <v>10</v>
      </c>
      <c r="F82" s="16" t="s">
        <v>87</v>
      </c>
      <c r="G82" s="17">
        <v>2022</v>
      </c>
      <c r="H82" s="18">
        <v>78.58</v>
      </c>
      <c r="I82" s="16" t="s">
        <v>88</v>
      </c>
      <c r="J82" s="16" t="s">
        <v>15</v>
      </c>
      <c r="K82" s="16"/>
      <c r="L82" s="15">
        <v>44750</v>
      </c>
      <c r="M82" s="22">
        <v>44748</v>
      </c>
      <c r="N82" s="7">
        <f t="shared" si="4"/>
        <v>-2</v>
      </c>
      <c r="O82" s="33">
        <f t="shared" si="5"/>
        <v>-157.16</v>
      </c>
    </row>
    <row r="83" spans="1:15" x14ac:dyDescent="0.2">
      <c r="H83" s="32">
        <f>SUM(H9:H82)</f>
        <v>48392.549999999981</v>
      </c>
      <c r="L83" s="9"/>
      <c r="M83" s="10"/>
      <c r="N83" s="10"/>
      <c r="O83" s="36">
        <f>SUM(O9:O82)</f>
        <v>21500.800000000014</v>
      </c>
    </row>
    <row r="84" spans="1:15" x14ac:dyDescent="0.2">
      <c r="L84" s="9"/>
      <c r="M84" s="10"/>
      <c r="N84" s="10"/>
      <c r="O84" s="10"/>
    </row>
    <row r="85" spans="1:15" ht="14.25" x14ac:dyDescent="0.2">
      <c r="L85" s="35" t="s">
        <v>169</v>
      </c>
      <c r="M85" s="35"/>
      <c r="N85" s="35"/>
      <c r="O85" s="37">
        <f>O83/H83</f>
        <v>0.4442997940798743</v>
      </c>
    </row>
  </sheetData>
  <autoFilter ref="A8:O82" xr:uid="{00000000-0009-0000-0000-000000000000}"/>
  <mergeCells count="2">
    <mergeCell ref="C3:F3"/>
    <mergeCell ref="L85:N8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ricky</cp:lastModifiedBy>
  <dcterms:created xsi:type="dcterms:W3CDTF">2022-10-25T11:44:08Z</dcterms:created>
  <dcterms:modified xsi:type="dcterms:W3CDTF">2022-12-01T18:48:31Z</dcterms:modified>
</cp:coreProperties>
</file>