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icky\SIMONA PIRAS Dropbox\Simona Piras\PC\Desktop\SIMONA\ORISTANO SERVIZI\LAVORO\files DA VEDERE\"/>
    </mc:Choice>
  </mc:AlternateContent>
  <xr:revisionPtr revIDLastSave="0" documentId="8_{52C8EE99-6D8B-44EF-A6C9-FD7BF56DA28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_FilterDatabase" localSheetId="0" hidden="1">Foglio1!$A$7:$N$155</definedName>
  </definedNames>
  <calcPr calcId="18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62" i="1" l="1"/>
  <c r="N159" i="1"/>
  <c r="H159" i="1"/>
  <c r="K157" i="1" l="1"/>
  <c r="K142" i="1"/>
  <c r="K133" i="1"/>
  <c r="K132" i="1"/>
  <c r="K126" i="1"/>
  <c r="K127" i="1"/>
  <c r="K128" i="1"/>
  <c r="K125" i="1"/>
  <c r="M125" i="1" s="1"/>
  <c r="N125" i="1" s="1"/>
  <c r="K124" i="1"/>
  <c r="K120" i="1"/>
  <c r="K121" i="1"/>
  <c r="K122" i="1"/>
  <c r="K123" i="1"/>
  <c r="K119" i="1"/>
  <c r="M119" i="1" s="1"/>
  <c r="N119" i="1" s="1"/>
  <c r="K118" i="1"/>
  <c r="K111" i="1"/>
  <c r="M111" i="1" s="1"/>
  <c r="N111" i="1" s="1"/>
  <c r="K110" i="1"/>
  <c r="K103" i="1"/>
  <c r="K104" i="1"/>
  <c r="K105" i="1"/>
  <c r="K106" i="1"/>
  <c r="K107" i="1"/>
  <c r="M107" i="1" s="1"/>
  <c r="N107" i="1" s="1"/>
  <c r="K108" i="1"/>
  <c r="K109" i="1"/>
  <c r="M109" i="1" s="1"/>
  <c r="N109" i="1" s="1"/>
  <c r="K102" i="1"/>
  <c r="K89" i="1"/>
  <c r="K87" i="1"/>
  <c r="K84" i="1"/>
  <c r="K85" i="1"/>
  <c r="K83" i="1"/>
  <c r="M83" i="1" s="1"/>
  <c r="K82" i="1"/>
  <c r="K81" i="1"/>
  <c r="M81" i="1" s="1"/>
  <c r="N81" i="1" s="1"/>
  <c r="K80" i="1"/>
  <c r="K78" i="1"/>
  <c r="K79" i="1"/>
  <c r="K77" i="1"/>
  <c r="K76" i="1"/>
  <c r="K74" i="1"/>
  <c r="M74" i="1" s="1"/>
  <c r="N74" i="1" s="1"/>
  <c r="K75" i="1"/>
  <c r="K73" i="1"/>
  <c r="M73" i="1" s="1"/>
  <c r="N73" i="1" s="1"/>
  <c r="K72" i="1"/>
  <c r="K71" i="1"/>
  <c r="K70" i="1"/>
  <c r="K69" i="1"/>
  <c r="K63" i="1"/>
  <c r="K64" i="1"/>
  <c r="M64" i="1" s="1"/>
  <c r="N64" i="1" s="1"/>
  <c r="K65" i="1"/>
  <c r="K66" i="1"/>
  <c r="M66" i="1" s="1"/>
  <c r="N66" i="1" s="1"/>
  <c r="K67" i="1"/>
  <c r="K68" i="1"/>
  <c r="K53" i="1"/>
  <c r="K54" i="1"/>
  <c r="K55" i="1"/>
  <c r="K56" i="1"/>
  <c r="M56" i="1" s="1"/>
  <c r="N56" i="1" s="1"/>
  <c r="K57" i="1"/>
  <c r="K58" i="1"/>
  <c r="K59" i="1"/>
  <c r="K60" i="1"/>
  <c r="K61" i="1"/>
  <c r="K52" i="1"/>
  <c r="K40" i="1"/>
  <c r="K41" i="1"/>
  <c r="M41" i="1" s="1"/>
  <c r="N41" i="1" s="1"/>
  <c r="K42" i="1"/>
  <c r="M42" i="1" s="1"/>
  <c r="N42" i="1" s="1"/>
  <c r="K43" i="1"/>
  <c r="M43" i="1" s="1"/>
  <c r="N43" i="1" s="1"/>
  <c r="K44" i="1"/>
  <c r="K45" i="1"/>
  <c r="K46" i="1"/>
  <c r="K47" i="1"/>
  <c r="K48" i="1"/>
  <c r="K49" i="1"/>
  <c r="K50" i="1"/>
  <c r="K51" i="1"/>
  <c r="M51" i="1" s="1"/>
  <c r="N51" i="1" s="1"/>
  <c r="K39" i="1"/>
  <c r="K38" i="1"/>
  <c r="K37" i="1"/>
  <c r="K36" i="1"/>
  <c r="M37" i="1"/>
  <c r="N37" i="1" s="1"/>
  <c r="K35" i="1"/>
  <c r="M35" i="1" s="1"/>
  <c r="N35" i="1" s="1"/>
  <c r="K34" i="1"/>
  <c r="K32" i="1"/>
  <c r="M32" i="1" s="1"/>
  <c r="N32" i="1" s="1"/>
  <c r="K33" i="1"/>
  <c r="K31" i="1"/>
  <c r="K30" i="1"/>
  <c r="K29" i="1"/>
  <c r="K28" i="1"/>
  <c r="M28" i="1" s="1"/>
  <c r="N28" i="1" s="1"/>
  <c r="K27" i="1"/>
  <c r="M27" i="1" s="1"/>
  <c r="N27" i="1" s="1"/>
  <c r="K26" i="1"/>
  <c r="K24" i="1"/>
  <c r="M24" i="1" s="1"/>
  <c r="N24" i="1" s="1"/>
  <c r="K25" i="1"/>
  <c r="M25" i="1" s="1"/>
  <c r="N25" i="1" s="1"/>
  <c r="K23" i="1"/>
  <c r="M23" i="1" s="1"/>
  <c r="N23" i="1" s="1"/>
  <c r="K21" i="1"/>
  <c r="M21" i="1" s="1"/>
  <c r="N21" i="1" s="1"/>
  <c r="K22" i="1"/>
  <c r="M22" i="1" s="1"/>
  <c r="N22" i="1" s="1"/>
  <c r="K20" i="1"/>
  <c r="M20" i="1" s="1"/>
  <c r="N20" i="1" s="1"/>
  <c r="K19" i="1"/>
  <c r="M19" i="1" s="1"/>
  <c r="N19" i="1" s="1"/>
  <c r="K17" i="1"/>
  <c r="M17" i="1" s="1"/>
  <c r="N17" i="1" s="1"/>
  <c r="K18" i="1"/>
  <c r="M18" i="1" s="1"/>
  <c r="N18" i="1" s="1"/>
  <c r="K16" i="1"/>
  <c r="K15" i="1"/>
  <c r="M15" i="1" s="1"/>
  <c r="N15" i="1" s="1"/>
  <c r="K14" i="1"/>
  <c r="K13" i="1"/>
  <c r="K12" i="1"/>
  <c r="M12" i="1" s="1"/>
  <c r="N12" i="1" s="1"/>
  <c r="K10" i="1"/>
  <c r="M10" i="1" s="1"/>
  <c r="N10" i="1" s="1"/>
  <c r="K11" i="1"/>
  <c r="M11" i="1" s="1"/>
  <c r="N11" i="1" s="1"/>
  <c r="K9" i="1"/>
  <c r="M9" i="1" s="1"/>
  <c r="N9" i="1" s="1"/>
  <c r="M157" i="1"/>
  <c r="N157" i="1" s="1"/>
  <c r="M156" i="1"/>
  <c r="N156" i="1" s="1"/>
  <c r="M13" i="1"/>
  <c r="N13" i="1" s="1"/>
  <c r="M14" i="1"/>
  <c r="N14" i="1" s="1"/>
  <c r="M16" i="1"/>
  <c r="N16" i="1" s="1"/>
  <c r="M26" i="1"/>
  <c r="N26" i="1" s="1"/>
  <c r="M29" i="1"/>
  <c r="N29" i="1" s="1"/>
  <c r="M30" i="1"/>
  <c r="N30" i="1" s="1"/>
  <c r="M31" i="1"/>
  <c r="N31" i="1" s="1"/>
  <c r="M33" i="1"/>
  <c r="N33" i="1" s="1"/>
  <c r="M34" i="1"/>
  <c r="N34" i="1" s="1"/>
  <c r="M36" i="1"/>
  <c r="N36" i="1" s="1"/>
  <c r="M38" i="1"/>
  <c r="N38" i="1" s="1"/>
  <c r="M39" i="1"/>
  <c r="N39" i="1" s="1"/>
  <c r="M40" i="1"/>
  <c r="N40" i="1" s="1"/>
  <c r="M44" i="1"/>
  <c r="N44" i="1" s="1"/>
  <c r="M45" i="1"/>
  <c r="N45" i="1" s="1"/>
  <c r="M46" i="1"/>
  <c r="N46" i="1" s="1"/>
  <c r="M47" i="1"/>
  <c r="N47" i="1" s="1"/>
  <c r="M48" i="1"/>
  <c r="N48" i="1" s="1"/>
  <c r="M49" i="1"/>
  <c r="N49" i="1" s="1"/>
  <c r="M50" i="1"/>
  <c r="N50" i="1" s="1"/>
  <c r="M52" i="1"/>
  <c r="N52" i="1" s="1"/>
  <c r="M53" i="1"/>
  <c r="N53" i="1" s="1"/>
  <c r="M54" i="1"/>
  <c r="N54" i="1" s="1"/>
  <c r="M55" i="1"/>
  <c r="N55" i="1" s="1"/>
  <c r="M57" i="1"/>
  <c r="N57" i="1" s="1"/>
  <c r="M58" i="1"/>
  <c r="N58" i="1" s="1"/>
  <c r="M59" i="1"/>
  <c r="N59" i="1" s="1"/>
  <c r="M60" i="1"/>
  <c r="N60" i="1" s="1"/>
  <c r="M61" i="1"/>
  <c r="N61" i="1" s="1"/>
  <c r="M62" i="1"/>
  <c r="N62" i="1" s="1"/>
  <c r="M63" i="1"/>
  <c r="N63" i="1" s="1"/>
  <c r="M65" i="1"/>
  <c r="N65" i="1" s="1"/>
  <c r="M67" i="1"/>
  <c r="N67" i="1" s="1"/>
  <c r="M68" i="1"/>
  <c r="N68" i="1" s="1"/>
  <c r="M69" i="1"/>
  <c r="N69" i="1" s="1"/>
  <c r="M70" i="1"/>
  <c r="N70" i="1" s="1"/>
  <c r="M71" i="1"/>
  <c r="N71" i="1" s="1"/>
  <c r="M72" i="1"/>
  <c r="N72" i="1" s="1"/>
  <c r="M75" i="1"/>
  <c r="N75" i="1" s="1"/>
  <c r="M76" i="1"/>
  <c r="N76" i="1" s="1"/>
  <c r="M77" i="1"/>
  <c r="N77" i="1" s="1"/>
  <c r="M78" i="1"/>
  <c r="N78" i="1" s="1"/>
  <c r="M79" i="1"/>
  <c r="N79" i="1" s="1"/>
  <c r="M80" i="1"/>
  <c r="N80" i="1" s="1"/>
  <c r="M82" i="1"/>
  <c r="N82" i="1" s="1"/>
  <c r="M127" i="1"/>
  <c r="N127" i="1" s="1"/>
  <c r="M128" i="1"/>
  <c r="N128" i="1" s="1"/>
  <c r="M129" i="1"/>
  <c r="N129" i="1" s="1"/>
  <c r="K130" i="1"/>
  <c r="M130" i="1" s="1"/>
  <c r="N130" i="1" s="1"/>
  <c r="K131" i="1"/>
  <c r="M131" i="1" s="1"/>
  <c r="N131" i="1" s="1"/>
  <c r="M132" i="1"/>
  <c r="N132" i="1" s="1"/>
  <c r="M133" i="1"/>
  <c r="N133" i="1" s="1"/>
  <c r="M134" i="1"/>
  <c r="N134" i="1" s="1"/>
  <c r="K135" i="1"/>
  <c r="M135" i="1" s="1"/>
  <c r="N135" i="1" s="1"/>
  <c r="K136" i="1"/>
  <c r="M136" i="1" s="1"/>
  <c r="N136" i="1" s="1"/>
  <c r="M137" i="1"/>
  <c r="N137" i="1" s="1"/>
  <c r="M138" i="1"/>
  <c r="N138" i="1" s="1"/>
  <c r="K139" i="1"/>
  <c r="M139" i="1" s="1"/>
  <c r="N139" i="1" s="1"/>
  <c r="K140" i="1"/>
  <c r="K141" i="1"/>
  <c r="M141" i="1" s="1"/>
  <c r="N141" i="1" s="1"/>
  <c r="M142" i="1"/>
  <c r="N142" i="1" s="1"/>
  <c r="K143" i="1"/>
  <c r="M143" i="1" s="1"/>
  <c r="N143" i="1" s="1"/>
  <c r="K144" i="1"/>
  <c r="M144" i="1" s="1"/>
  <c r="N144" i="1" s="1"/>
  <c r="M145" i="1"/>
  <c r="N145" i="1" s="1"/>
  <c r="M146" i="1"/>
  <c r="N146" i="1" s="1"/>
  <c r="K147" i="1"/>
  <c r="M147" i="1" s="1"/>
  <c r="N147" i="1" s="1"/>
  <c r="K148" i="1"/>
  <c r="M148" i="1" s="1"/>
  <c r="N148" i="1" s="1"/>
  <c r="K149" i="1"/>
  <c r="M149" i="1" s="1"/>
  <c r="N149" i="1" s="1"/>
  <c r="K150" i="1"/>
  <c r="M150" i="1" s="1"/>
  <c r="N150" i="1" s="1"/>
  <c r="M151" i="1"/>
  <c r="N151" i="1" s="1"/>
  <c r="K152" i="1"/>
  <c r="M152" i="1" s="1"/>
  <c r="N152" i="1" s="1"/>
  <c r="M153" i="1"/>
  <c r="N153" i="1" s="1"/>
  <c r="M154" i="1"/>
  <c r="N154" i="1" s="1"/>
  <c r="K155" i="1"/>
  <c r="M155" i="1" s="1"/>
  <c r="N155" i="1" s="1"/>
  <c r="K116" i="1"/>
  <c r="M116" i="1" s="1"/>
  <c r="N116" i="1" s="1"/>
  <c r="K117" i="1"/>
  <c r="M117" i="1" s="1"/>
  <c r="N117" i="1" s="1"/>
  <c r="M118" i="1"/>
  <c r="N118" i="1" s="1"/>
  <c r="M120" i="1"/>
  <c r="N120" i="1" s="1"/>
  <c r="M121" i="1"/>
  <c r="N121" i="1" s="1"/>
  <c r="M122" i="1"/>
  <c r="N122" i="1" s="1"/>
  <c r="M123" i="1"/>
  <c r="N123" i="1" s="1"/>
  <c r="M124" i="1"/>
  <c r="N124" i="1" s="1"/>
  <c r="M126" i="1"/>
  <c r="N126" i="1" s="1"/>
  <c r="K115" i="1"/>
  <c r="M115" i="1" s="1"/>
  <c r="N115" i="1" s="1"/>
  <c r="K114" i="1"/>
  <c r="M114" i="1" s="1"/>
  <c r="N114" i="1" s="1"/>
  <c r="K113" i="1"/>
  <c r="M113" i="1" s="1"/>
  <c r="N113" i="1" s="1"/>
  <c r="K112" i="1"/>
  <c r="M110" i="1"/>
  <c r="N110" i="1" s="1"/>
  <c r="M108" i="1"/>
  <c r="N108" i="1" s="1"/>
  <c r="M106" i="1"/>
  <c r="N106" i="1" s="1"/>
  <c r="M105" i="1"/>
  <c r="N105" i="1" s="1"/>
  <c r="M104" i="1"/>
  <c r="N104" i="1" s="1"/>
  <c r="M103" i="1"/>
  <c r="N103" i="1" s="1"/>
  <c r="M102" i="1"/>
  <c r="N102" i="1" s="1"/>
  <c r="M101" i="1"/>
  <c r="N101" i="1" s="1"/>
  <c r="K100" i="1"/>
  <c r="M100" i="1" s="1"/>
  <c r="N100" i="1" s="1"/>
  <c r="M99" i="1"/>
  <c r="N99" i="1" s="1"/>
  <c r="K98" i="1"/>
  <c r="M98" i="1" s="1"/>
  <c r="N98" i="1" s="1"/>
  <c r="K97" i="1"/>
  <c r="M97" i="1" s="1"/>
  <c r="N97" i="1" s="1"/>
  <c r="K96" i="1"/>
  <c r="M96" i="1" s="1"/>
  <c r="N96" i="1" s="1"/>
  <c r="K95" i="1"/>
  <c r="M95" i="1" s="1"/>
  <c r="N95" i="1" s="1"/>
  <c r="M94" i="1"/>
  <c r="N94" i="1" s="1"/>
  <c r="K93" i="1"/>
  <c r="M93" i="1" s="1"/>
  <c r="N93" i="1" s="1"/>
  <c r="K92" i="1"/>
  <c r="M92" i="1" s="1"/>
  <c r="N92" i="1" s="1"/>
  <c r="K91" i="1"/>
  <c r="M91" i="1" s="1"/>
  <c r="N91" i="1" s="1"/>
  <c r="K90" i="1"/>
  <c r="M90" i="1" s="1"/>
  <c r="N90" i="1" s="1"/>
  <c r="M89" i="1"/>
  <c r="N89" i="1" s="1"/>
  <c r="K88" i="1"/>
  <c r="M87" i="1"/>
  <c r="N87" i="1" s="1"/>
  <c r="M86" i="1"/>
  <c r="N86" i="1" s="1"/>
  <c r="M85" i="1"/>
  <c r="N85" i="1" s="1"/>
  <c r="M84" i="1"/>
  <c r="N84" i="1" s="1"/>
  <c r="M112" i="1" l="1"/>
  <c r="N112" i="1" s="1"/>
  <c r="M140" i="1"/>
  <c r="N140" i="1" s="1"/>
  <c r="M88" i="1"/>
  <c r="N88" i="1" s="1"/>
  <c r="N83" i="1"/>
</calcChain>
</file>

<file path=xl/sharedStrings.xml><?xml version="1.0" encoding="utf-8"?>
<sst xmlns="http://schemas.openxmlformats.org/spreadsheetml/2006/main" count="795" uniqueCount="250">
  <si>
    <t>Data registrazione</t>
  </si>
  <si>
    <t>Sigla</t>
  </si>
  <si>
    <t>Rif. documento</t>
  </si>
  <si>
    <t>Num. registrazione</t>
  </si>
  <si>
    <t>Intestatario</t>
  </si>
  <si>
    <t>Ragione sociale</t>
  </si>
  <si>
    <t>Esercizio</t>
  </si>
  <si>
    <t>Totale documento</t>
  </si>
  <si>
    <t>Descrizione condizione di pagamento</t>
  </si>
  <si>
    <t>Descrizione tipo documento</t>
  </si>
  <si>
    <t>FTA-SP</t>
  </si>
  <si>
    <t>1/3191 - 31/12/2021</t>
  </si>
  <si>
    <t>CONCAS DANIELA TESTA SANTINA di</t>
  </si>
  <si>
    <t>B.B. 1 MESE D.F. F.M.</t>
  </si>
  <si>
    <t>Fattura di acquisto (conto)(OS)</t>
  </si>
  <si>
    <t>14550 - 03/01/2022</t>
  </si>
  <si>
    <t>Sistemi Spa</t>
  </si>
  <si>
    <t>BB. 30 GG. DECORRENZA F.M.</t>
  </si>
  <si>
    <t>PJ04815819 - 31/12/2021</t>
  </si>
  <si>
    <t>Kuwait Petroleum Italia Spa</t>
  </si>
  <si>
    <t>BB. 30 GG. D.F.</t>
  </si>
  <si>
    <t>FT</t>
  </si>
  <si>
    <t>M002008082 - 01/01/2022</t>
  </si>
  <si>
    <t>FASTWEB SPA</t>
  </si>
  <si>
    <t>R.D. RICEVIMENTO FATTURA</t>
  </si>
  <si>
    <t>05000081 - 05/01/2022</t>
  </si>
  <si>
    <t>F.lli Ibba Srl</t>
  </si>
  <si>
    <t>R.B. 1 MESE D.F. F.M.</t>
  </si>
  <si>
    <t>2 - 05/01/2022</t>
  </si>
  <si>
    <t>Massa Daniele</t>
  </si>
  <si>
    <t>PROXIENERGY SRL</t>
  </si>
  <si>
    <t>BB. 60 GG. DECORRENZA F.M.</t>
  </si>
  <si>
    <t>2022.1.7. - 05/01/2022</t>
  </si>
  <si>
    <t>5200/PA - 31/12/2021</t>
  </si>
  <si>
    <t>ETJCA SPA</t>
  </si>
  <si>
    <t>5201/PA - 31/12/2021</t>
  </si>
  <si>
    <t>5202/PA - 31/12/2021</t>
  </si>
  <si>
    <t>5203/PA - 31/12/2021</t>
  </si>
  <si>
    <t>01 - 10/01/2022</t>
  </si>
  <si>
    <t>ATZORI DAVIDE</t>
  </si>
  <si>
    <t>2021.6.158./OR - 31/12/2021</t>
  </si>
  <si>
    <t>S.D. Agros Srl</t>
  </si>
  <si>
    <t>9104003372 - 31/12/2021</t>
  </si>
  <si>
    <t>Coopservice Soc. Coop.p.a.</t>
  </si>
  <si>
    <t>9104003373 - 31/12/2021</t>
  </si>
  <si>
    <t>292 - 01/01/2022</t>
  </si>
  <si>
    <t>SAFEFLEET SRL</t>
  </si>
  <si>
    <t>C-0011 - 10/01/2022</t>
  </si>
  <si>
    <t>Uffa! Sas</t>
  </si>
  <si>
    <t>15/H - 11/01/2022</t>
  </si>
  <si>
    <t>Agricola Nonnis soc. sempl.</t>
  </si>
  <si>
    <t>17/A - 12/01/2022</t>
  </si>
  <si>
    <t>AL.AN cartoleria  di Antonio Bragoni &amp; Alberto Puddu</t>
  </si>
  <si>
    <t>351 - 28/12/2021</t>
  </si>
  <si>
    <t>Massidda Corrado</t>
  </si>
  <si>
    <t>IDROMED SARDEGNA SRL</t>
  </si>
  <si>
    <t>V22-00106 - 18/01/2022</t>
  </si>
  <si>
    <t>2 - 18/01/2022</t>
  </si>
  <si>
    <t>CARBONI MIRIAM</t>
  </si>
  <si>
    <t>10050 - 19/01/2022</t>
  </si>
  <si>
    <t>Marcomoto Srl</t>
  </si>
  <si>
    <t>16/H - 25/01/2022</t>
  </si>
  <si>
    <t>FPR 21/22 - 25/01/2022</t>
  </si>
  <si>
    <t>Publicem S.n.c. di Melis Gianfranco &amp; C.</t>
  </si>
  <si>
    <t>28/17 - 26/01/2022</t>
  </si>
  <si>
    <t>NEXUMSTP SPA</t>
  </si>
  <si>
    <t>29/17 - 26/01/2022</t>
  </si>
  <si>
    <t>1/229 - 27/01/2022</t>
  </si>
  <si>
    <t>1/230 - 27/01/2022</t>
  </si>
  <si>
    <t>000015-2022-com - 28/01/2022</t>
  </si>
  <si>
    <t>BARAGONE SNC di Melas Ilaria e Deligia Francesco</t>
  </si>
  <si>
    <t>3 - 31/01/2022</t>
  </si>
  <si>
    <t>Ferragri di Sau Patrizia &amp; C Snc</t>
  </si>
  <si>
    <t>51/001 - 31/01/2022</t>
  </si>
  <si>
    <t>Casu Gianfranco</t>
  </si>
  <si>
    <t>2 - 31/01/2022</t>
  </si>
  <si>
    <t>1/260 - 31/01/2022</t>
  </si>
  <si>
    <t>148 - 31/01/2022</t>
  </si>
  <si>
    <t>Ferralluminio di Franceschi B. &amp; C. Sas</t>
  </si>
  <si>
    <t>34/A - 31/01/2022</t>
  </si>
  <si>
    <t>Emiliano Mulargia &amp; C. Snc</t>
  </si>
  <si>
    <t>5/FE - 01/02/2022</t>
  </si>
  <si>
    <t>CASTAGNA FRANCESCO</t>
  </si>
  <si>
    <t>12 - 31/01/2022</t>
  </si>
  <si>
    <t>PIRAS SALVATORE</t>
  </si>
  <si>
    <t>PJ04933978 - 31/01/2022</t>
  </si>
  <si>
    <t>4 - 01/02/2022</t>
  </si>
  <si>
    <t>98 - 02/02/2022</t>
  </si>
  <si>
    <t>Sinergica 3 Srl</t>
  </si>
  <si>
    <t>128 - 31/01/2022</t>
  </si>
  <si>
    <t>PAU ANGELO</t>
  </si>
  <si>
    <t>Garden Casula di M. Casula &amp; c. Sas</t>
  </si>
  <si>
    <t>58/W&amp;W - 31/01/2022</t>
  </si>
  <si>
    <t>GRAFIK-ART SRL</t>
  </si>
  <si>
    <t>982 - 01/02/2022</t>
  </si>
  <si>
    <t>V22-00387 - 04/02/2022</t>
  </si>
  <si>
    <t>15 - 31/01/2022</t>
  </si>
  <si>
    <t>M004079756 - 01/02/2022</t>
  </si>
  <si>
    <t>1/SP - 31/01/2022</t>
  </si>
  <si>
    <t>Agrinova S.a.s. dei F.lli L. e M. Pinna</t>
  </si>
  <si>
    <t>27/H - 08/02/2022</t>
  </si>
  <si>
    <t>2022.2.54. - 31/01/2022</t>
  </si>
  <si>
    <t>47/A - 11/02/2022</t>
  </si>
  <si>
    <t>8R00014832 - 10/02/2022</t>
  </si>
  <si>
    <t>Telecom Italia Spa</t>
  </si>
  <si>
    <t>R.D. 30 GG. D.F.</t>
  </si>
  <si>
    <t>05001442 - 15/02/2022</t>
  </si>
  <si>
    <t>96 - 05/02/2022</t>
  </si>
  <si>
    <t>Autogrù Rimedio Snc di Marras &amp; Bertucci</t>
  </si>
  <si>
    <t>124.22 - 15/02/2022</t>
  </si>
  <si>
    <t>CALDARINI &amp; ASSOCIATI SRL</t>
  </si>
  <si>
    <t>AVVENUTO</t>
  </si>
  <si>
    <t>01015-4160008642-76 - 04/01/2022</t>
  </si>
  <si>
    <t>BANCO DI SARDEGNA S.p.A.</t>
  </si>
  <si>
    <t>103 IOR - 15/02/2022</t>
  </si>
  <si>
    <t>SARDA MOTORI AGRICOLI dei F.lli Pisanu Snc</t>
  </si>
  <si>
    <t>000037-2022-com - 16/02/2022</t>
  </si>
  <si>
    <t>14 - 17/02/2022</t>
  </si>
  <si>
    <t>202 - 15/02/2022</t>
  </si>
  <si>
    <t>26/FE - 18/02/2022</t>
  </si>
  <si>
    <t>MIDIRI SEBASTIANO</t>
  </si>
  <si>
    <t>Meloni Daniele</t>
  </si>
  <si>
    <t>FT/115 - 22/02/2022</t>
  </si>
  <si>
    <t>BRICOMANIA DI GIUSEPPE CHIESA SRL</t>
  </si>
  <si>
    <t>01015-4160037779-76 - 02/02/2022</t>
  </si>
  <si>
    <t>SABRE ITALIA SRL</t>
  </si>
  <si>
    <t>ALLA CONSEGNA</t>
  </si>
  <si>
    <t>Autoricambi Tharros Srl</t>
  </si>
  <si>
    <t>3 - 02/03/2022</t>
  </si>
  <si>
    <t>2022-92fatt - 03/03/2022</t>
  </si>
  <si>
    <t>PIRAS MARTINO</t>
  </si>
  <si>
    <t>OPPO SRL</t>
  </si>
  <si>
    <t>M006678611 - 01/03/2022</t>
  </si>
  <si>
    <t>FPR 67/22 - 07/03/2022</t>
  </si>
  <si>
    <t>Centro Revisioni Oristanese Srl</t>
  </si>
  <si>
    <t>V.I.M.A. Srl</t>
  </si>
  <si>
    <t>05002372 - 11/03/2022</t>
  </si>
  <si>
    <t>01015-4160066436-76 - 02/03/2022</t>
  </si>
  <si>
    <t>01010763 - 17/03/2022</t>
  </si>
  <si>
    <t>CENTRO CASH SRL</t>
  </si>
  <si>
    <t>2200738 - 28/03/2022</t>
  </si>
  <si>
    <t>11FATTURA PU - 28/03/2022</t>
  </si>
  <si>
    <t>APLA CENTRO SERVIZI AUTOMOBILI STICI SRL</t>
  </si>
  <si>
    <t>FT/248 - 29/03/2022</t>
  </si>
  <si>
    <t>Scadenza      (b)</t>
  </si>
  <si>
    <t>Pagamento       ©</t>
  </si>
  <si>
    <t xml:space="preserve">Diff. GG.            ( d) = © - (b) </t>
  </si>
  <si>
    <t>Ritardo Ponderato        (a)* (d)</t>
  </si>
  <si>
    <t>25/01/2022</t>
  </si>
  <si>
    <t>27/01/2022</t>
  </si>
  <si>
    <t>21/01/2022</t>
  </si>
  <si>
    <t>05/01/2022</t>
  </si>
  <si>
    <t>03/03/2022</t>
  </si>
  <si>
    <t>11/01/2022</t>
  </si>
  <si>
    <t>26/01/2022</t>
  </si>
  <si>
    <t>10/01/2022</t>
  </si>
  <si>
    <t>02/03/2022</t>
  </si>
  <si>
    <t>12/01/2022</t>
  </si>
  <si>
    <t>10/02/2022</t>
  </si>
  <si>
    <t xml:space="preserve">Indicatore tempestività dei pagamenti (D.P.C.M. 22/09/2014 art. 9) </t>
  </si>
  <si>
    <t>000006/9 - 31/03/2021</t>
  </si>
  <si>
    <t>000012/9 - 31/05/2021</t>
  </si>
  <si>
    <t>000014/9 - 30/06/2021</t>
  </si>
  <si>
    <t>324/A - 29/10/2021</t>
  </si>
  <si>
    <t>2293 - 29/10/2021</t>
  </si>
  <si>
    <t>2021-FTD-0000506 - 30/10/2021</t>
  </si>
  <si>
    <t>FPR 209/21 - 02/11/2021</t>
  </si>
  <si>
    <t>2455/00 - 30/10/2021</t>
  </si>
  <si>
    <t>2021.2.660. - 29/10/2021</t>
  </si>
  <si>
    <t>001428 - 31/10/2021</t>
  </si>
  <si>
    <t>263 - 05/11/2021</t>
  </si>
  <si>
    <t>1313 - 31/10/2021</t>
  </si>
  <si>
    <t>FPR 188/21 - 09/11/2021</t>
  </si>
  <si>
    <t>65/B - 11/11/2021</t>
  </si>
  <si>
    <t>0031278202 - 19/11/2021</t>
  </si>
  <si>
    <t>05009284 - 22/11/2021</t>
  </si>
  <si>
    <t>2212 - 29/11/2021</t>
  </si>
  <si>
    <t>661/001 - 30/11/2021</t>
  </si>
  <si>
    <t>2021-FTD-0000576 - 30/11/2021</t>
  </si>
  <si>
    <t>2506 - 30/11/2021</t>
  </si>
  <si>
    <t>0031303037 - 30/11/2021</t>
  </si>
  <si>
    <t>106/PA - 30/11/2021</t>
  </si>
  <si>
    <t>1443 - 30/11/2021</t>
  </si>
  <si>
    <t>2021F006-001309 - 30/11/2021</t>
  </si>
  <si>
    <t>229A - 2021 - 30/11/2021</t>
  </si>
  <si>
    <t>7850 - 01/12/2021</t>
  </si>
  <si>
    <t>367/A - 02/12/2021</t>
  </si>
  <si>
    <t>FPR 712/21 - 03/12/2021</t>
  </si>
  <si>
    <t>PJ04694657 - 30/11/2021</t>
  </si>
  <si>
    <t>1/2857 - 30/11/2021</t>
  </si>
  <si>
    <t>2725/00 - 30/11/2021</t>
  </si>
  <si>
    <t>151 - 30/11/2021</t>
  </si>
  <si>
    <t>001605/2 - 30/11/2021</t>
  </si>
  <si>
    <t>26/SP - 30/11/2021</t>
  </si>
  <si>
    <t>4821/PA - 30/11/2021</t>
  </si>
  <si>
    <t>4822/PA - 30/11/2021</t>
  </si>
  <si>
    <t>4823/PA - 30/11/2021</t>
  </si>
  <si>
    <t>4824/PA - 30/11/2021</t>
  </si>
  <si>
    <t>554/W&amp;W - 30/11/2021</t>
  </si>
  <si>
    <t>555/W&amp;W - 30/11/2021</t>
  </si>
  <si>
    <t>11395 - 02/12/2021</t>
  </si>
  <si>
    <t>001473 - 30/11/2021</t>
  </si>
  <si>
    <t>01062468 - 07/12/2021</t>
  </si>
  <si>
    <t>00675/P - 30/11/2021</t>
  </si>
  <si>
    <t>2021.2.734. - 30/11/2021</t>
  </si>
  <si>
    <t>161 - 10/12/2021</t>
  </si>
  <si>
    <t>FPR 58/21 - 10/12/2021</t>
  </si>
  <si>
    <t>210/H - 12/12/2021</t>
  </si>
  <si>
    <t>FPR 739/21 - 13/12/2021</t>
  </si>
  <si>
    <t>11429 - 13/12/2021</t>
  </si>
  <si>
    <t>11433 - 13/12/2021</t>
  </si>
  <si>
    <t>FPR 740/21 - 15/12/2021</t>
  </si>
  <si>
    <t>FPR 378/21 - 15/12/2021</t>
  </si>
  <si>
    <t>FPR 741/21 - 15/12/2021</t>
  </si>
  <si>
    <t>8R00175427 - 11/12/2021</t>
  </si>
  <si>
    <t>11441 - 15/12/2021</t>
  </si>
  <si>
    <t>000227-2021-com - 16/12/2021</t>
  </si>
  <si>
    <t>46/2021/PA - 16/12/2021</t>
  </si>
  <si>
    <t>1/17 - 20/12/2021</t>
  </si>
  <si>
    <t>2/17 - 20/12/2021</t>
  </si>
  <si>
    <t>2103309 - 17/12/2021</t>
  </si>
  <si>
    <t>75C/2021 - 22/12/2021</t>
  </si>
  <si>
    <t>1506 - 15/12/2021</t>
  </si>
  <si>
    <t>2021F006-001420 - 27/12/2021</t>
  </si>
  <si>
    <t>78 - 27/12/2021</t>
  </si>
  <si>
    <t>FPR 234/21 - 27/12/2021</t>
  </si>
  <si>
    <t>FPR 255/21 - 28/12/2021</t>
  </si>
  <si>
    <t>624/W&amp;W - 27/12/2021</t>
  </si>
  <si>
    <t>1098 IOR - 28/12/2021</t>
  </si>
  <si>
    <t>2960/00 - 28/12/2021</t>
  </si>
  <si>
    <t>28/SP - 29/12/2021</t>
  </si>
  <si>
    <t>000070-2021-off - 30/12/2021</t>
  </si>
  <si>
    <t>000244-2021-com - 30/12/2021</t>
  </si>
  <si>
    <t>395/A - 30/12/2021</t>
  </si>
  <si>
    <t>743/001 - 30/12/2021</t>
  </si>
  <si>
    <t>2753 - 30/12/2021</t>
  </si>
  <si>
    <t>C.E.O. SRL</t>
  </si>
  <si>
    <t>PIRAS ANDREA</t>
  </si>
  <si>
    <t>DI.M.EL srl</t>
  </si>
  <si>
    <t>TECNICA COMMERCIALE IDRAULICA SRL</t>
  </si>
  <si>
    <t>LOTTA MARMI E GRANITI SNC di Paolo e Nicola Lotta</t>
  </si>
  <si>
    <t>Garden Chessa di Chessa Sara e Figli snc</t>
  </si>
  <si>
    <t>Sonepar Italia Spa Unipersonale</t>
  </si>
  <si>
    <t>RETTIFICHE MARONGIU S.R.L.S.</t>
  </si>
  <si>
    <t>Oristano Inerti Srl</t>
  </si>
  <si>
    <t>Melis Pierangelo</t>
  </si>
  <si>
    <t>Pirastu Cesare</t>
  </si>
  <si>
    <t>A.S.C.2000 SNC di Cappellu Carlo &amp; Atzori Rossana</t>
  </si>
  <si>
    <t>Pagamenti effettuati nel primo trimestre 2022</t>
  </si>
  <si>
    <t>indice tempestività pagamenti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</si>
</sst>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€&quot;\ * #,##0.00_-;\-&quot;€&quot;\ * #,##0.00_-;_-&quot;€&quot;\ * &quot;-&quot;??_-;_-@_-"/>
  </numFmts>
  <fonts count="8" x14ac:knownFonts="1">
    <font>
      <sz val="10"/>
      <name val="Tahoma"/>
    </font>
    <font>
      <b/>
      <sz val="10"/>
      <name val="Tahoma"/>
    </font>
    <font>
      <b/>
      <sz val="10"/>
      <name val="Tahoma"/>
      <family val="2"/>
    </font>
    <font>
      <b/>
      <sz val="12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name val="Tahoma"/>
    </font>
    <font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Fill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center" wrapText="1"/>
    </xf>
    <xf numFmtId="49" fontId="0" fillId="0" borderId="1" xfId="0" applyNumberFormat="1" applyFill="1" applyBorder="1"/>
    <xf numFmtId="2" fontId="0" fillId="0" borderId="1" xfId="0" applyNumberFormat="1" applyBorder="1"/>
    <xf numFmtId="14" fontId="0" fillId="0" borderId="1" xfId="0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/>
    <xf numFmtId="14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/>
    <xf numFmtId="2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/>
    <xf numFmtId="164" fontId="0" fillId="0" borderId="1" xfId="1" applyNumberFormat="1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9" fontId="0" fillId="3" borderId="1" xfId="0" applyNumberFormat="1" applyFill="1" applyBorder="1"/>
    <xf numFmtId="1" fontId="0" fillId="3" borderId="1" xfId="0" applyNumberFormat="1" applyFill="1" applyBorder="1" applyAlignment="1">
      <alignment horizontal="center"/>
    </xf>
    <xf numFmtId="2" fontId="0" fillId="3" borderId="1" xfId="0" applyNumberFormat="1" applyFill="1" applyBorder="1"/>
    <xf numFmtId="164" fontId="0" fillId="3" borderId="1" xfId="1" applyNumberFormat="1" applyFont="1" applyFill="1" applyBorder="1" applyAlignment="1">
      <alignment horizontal="center" vertical="center"/>
    </xf>
    <xf numFmtId="14" fontId="0" fillId="3" borderId="1" xfId="0" applyNumberFormat="1" applyFill="1" applyBorder="1"/>
    <xf numFmtId="14" fontId="7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/>
    </xf>
    <xf numFmtId="0" fontId="0" fillId="3" borderId="0" xfId="0" applyFill="1"/>
    <xf numFmtId="164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right"/>
    </xf>
    <xf numFmtId="4" fontId="2" fillId="0" borderId="0" xfId="0" applyNumberFormat="1" applyFont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0" fillId="0" borderId="1" xfId="0" applyNumberFormat="1" applyFill="1" applyBorder="1" applyAlignment="1">
      <alignment horizontal="right"/>
    </xf>
    <xf numFmtId="49" fontId="0" fillId="0" borderId="1" xfId="0" applyNumberFormat="1" applyFill="1" applyBorder="1" applyAlignment="1">
      <alignment horizontal="right"/>
    </xf>
    <xf numFmtId="0" fontId="7" fillId="3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right"/>
    </xf>
  </cellXfs>
  <cellStyles count="2">
    <cellStyle name="Migliaia" xfId="1" builtinId="3"/>
    <cellStyle name="Normale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232833</xdr:colOff>
      <xdr:row>1</xdr:row>
      <xdr:rowOff>0</xdr:rowOff>
    </xdr:from>
    <xdr:to>
      <xdr:col>1</xdr:col>
      <xdr:colOff>163279</xdr:colOff>
      <xdr:row>4</xdr:row>
      <xdr:rowOff>46939</xdr:rowOff>
    </xdr:to>
    <xdr:pic>
      <xdr:nvPicPr>
        <xdr:cNvPr id="3" name="Immagine 6" descr="Y:\Progetti\65-Oristano Servizi\logo\logo definitivo-colore.jpg">
          <a:extLst>
            <a:ext uri="{FF2B5EF4-FFF2-40B4-BE49-F238E27FC236}">
              <a16:creationId xmlns:a16="http://schemas.microsoft.com/office/drawing/2014/main" id="{70C2240E-40AA-4ABF-94CF-BB61A5BF46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158750"/>
          <a:ext cx="830029" cy="766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162"/>
  <sheetViews>
    <sheetView tabSelected="1" zoomScale="90" zoomScaleNormal="90" workbookViewId="0">
      <selection activeCell="C4" sqref="C4"/>
    </sheetView>
  </sheetViews>
  <sheetFormatPr defaultRowHeight="12.75" x14ac:dyDescent="0.2"/>
  <cols>
    <col min="1" max="1" width="13.42578125" style="1" customWidth="1"/>
    <col min="2" max="2" width="10.85546875" customWidth="1"/>
    <col min="3" max="3" width="29.140625" customWidth="1"/>
    <col min="4" max="4" width="10.140625" style="1" customWidth="1"/>
    <col min="5" max="5" width="10.28515625" style="1" customWidth="1"/>
    <col min="6" max="6" width="32" style="4" customWidth="1"/>
    <col min="7" max="7" width="12.140625" style="1" customWidth="1"/>
    <col min="8" max="8" width="14.7109375" style="1" customWidth="1"/>
    <col min="9" max="9" width="30" customWidth="1"/>
    <col min="10" max="10" width="27.7109375" customWidth="1"/>
    <col min="11" max="11" width="12" customWidth="1"/>
    <col min="12" max="12" width="13.85546875" customWidth="1"/>
    <col min="13" max="13" width="11.7109375" style="1" customWidth="1"/>
    <col min="14" max="14" width="12" style="55" customWidth="1"/>
  </cols>
  <sheetData>
    <row r="2" spans="1:14" ht="15.75" x14ac:dyDescent="0.25">
      <c r="C2" s="42" t="s">
        <v>159</v>
      </c>
      <c r="D2" s="43"/>
      <c r="E2" s="43"/>
      <c r="F2" s="44"/>
    </row>
    <row r="3" spans="1:14" ht="15.75" x14ac:dyDescent="0.25">
      <c r="C3" s="10"/>
      <c r="D3" s="10"/>
      <c r="E3" s="11"/>
      <c r="F3" s="11"/>
    </row>
    <row r="4" spans="1:14" ht="24.75" customHeight="1" x14ac:dyDescent="0.2">
      <c r="E4" s="13"/>
      <c r="F4" s="14"/>
      <c r="G4" s="15"/>
      <c r="H4" s="13"/>
      <c r="I4" s="14"/>
    </row>
    <row r="5" spans="1:14" x14ac:dyDescent="0.2">
      <c r="D5" s="12" t="s">
        <v>248</v>
      </c>
      <c r="E5" s="12"/>
    </row>
    <row r="7" spans="1:14" ht="38.25" x14ac:dyDescent="0.2">
      <c r="A7" s="16" t="s">
        <v>0</v>
      </c>
      <c r="B7" s="6" t="s">
        <v>1</v>
      </c>
      <c r="C7" s="6" t="s">
        <v>2</v>
      </c>
      <c r="D7" s="7" t="s">
        <v>3</v>
      </c>
      <c r="E7" s="7" t="s">
        <v>4</v>
      </c>
      <c r="F7" s="8" t="s">
        <v>5</v>
      </c>
      <c r="G7" s="16" t="s">
        <v>6</v>
      </c>
      <c r="H7" s="9" t="s">
        <v>7</v>
      </c>
      <c r="I7" s="6" t="s">
        <v>8</v>
      </c>
      <c r="J7" s="6" t="s">
        <v>9</v>
      </c>
      <c r="K7" s="2" t="s">
        <v>144</v>
      </c>
      <c r="L7" s="2" t="s">
        <v>145</v>
      </c>
      <c r="M7" s="2" t="s">
        <v>146</v>
      </c>
      <c r="N7" s="3" t="s">
        <v>147</v>
      </c>
    </row>
    <row r="8" spans="1:14" x14ac:dyDescent="0.2">
      <c r="A8" s="17"/>
      <c r="B8" s="18"/>
      <c r="C8" s="18"/>
      <c r="D8" s="19"/>
      <c r="E8" s="19"/>
      <c r="F8" s="20"/>
      <c r="G8" s="24"/>
      <c r="H8" s="21"/>
      <c r="I8" s="18"/>
      <c r="J8" s="18"/>
      <c r="K8" s="22"/>
      <c r="L8" s="22"/>
      <c r="M8" s="22"/>
      <c r="N8" s="56"/>
    </row>
    <row r="9" spans="1:14" s="5" customFormat="1" x14ac:dyDescent="0.2">
      <c r="A9" s="25">
        <v>44294</v>
      </c>
      <c r="B9" s="23" t="s">
        <v>10</v>
      </c>
      <c r="C9" s="23" t="s">
        <v>160</v>
      </c>
      <c r="D9" s="26">
        <v>174</v>
      </c>
      <c r="E9" s="26">
        <v>114</v>
      </c>
      <c r="F9" s="23" t="s">
        <v>236</v>
      </c>
      <c r="G9" s="34">
        <v>2021</v>
      </c>
      <c r="H9" s="35">
        <v>311.17</v>
      </c>
      <c r="I9" s="23" t="s">
        <v>17</v>
      </c>
      <c r="J9" s="23" t="s">
        <v>14</v>
      </c>
      <c r="K9" s="28">
        <f>A9+40</f>
        <v>44334</v>
      </c>
      <c r="L9" s="36">
        <v>44610</v>
      </c>
      <c r="M9" s="37">
        <f>SUM(L9-K9)</f>
        <v>276</v>
      </c>
      <c r="N9" s="57">
        <f>H9*M9</f>
        <v>85882.92</v>
      </c>
    </row>
    <row r="10" spans="1:14" s="5" customFormat="1" x14ac:dyDescent="0.2">
      <c r="A10" s="25">
        <v>44357</v>
      </c>
      <c r="B10" s="23" t="s">
        <v>10</v>
      </c>
      <c r="C10" s="23" t="s">
        <v>161</v>
      </c>
      <c r="D10" s="26">
        <v>261</v>
      </c>
      <c r="E10" s="26">
        <v>114</v>
      </c>
      <c r="F10" s="23" t="s">
        <v>236</v>
      </c>
      <c r="G10" s="34">
        <v>2021</v>
      </c>
      <c r="H10" s="35">
        <v>139.86000000000001</v>
      </c>
      <c r="I10" s="23" t="s">
        <v>17</v>
      </c>
      <c r="J10" s="23" t="s">
        <v>14</v>
      </c>
      <c r="K10" s="28">
        <f>A10+40</f>
        <v>44397</v>
      </c>
      <c r="L10" s="36">
        <v>44610</v>
      </c>
      <c r="M10" s="37">
        <f t="shared" ref="M10:M71" si="0">SUM(L10-K10)</f>
        <v>213</v>
      </c>
      <c r="N10" s="57">
        <f>H10*M10</f>
        <v>29790.180000000004</v>
      </c>
    </row>
    <row r="11" spans="1:14" s="5" customFormat="1" x14ac:dyDescent="0.2">
      <c r="A11" s="25">
        <v>44390</v>
      </c>
      <c r="B11" s="23" t="s">
        <v>10</v>
      </c>
      <c r="C11" s="23" t="s">
        <v>162</v>
      </c>
      <c r="D11" s="26">
        <v>309</v>
      </c>
      <c r="E11" s="26">
        <v>114</v>
      </c>
      <c r="F11" s="23" t="s">
        <v>236</v>
      </c>
      <c r="G11" s="34">
        <v>2021</v>
      </c>
      <c r="H11" s="35">
        <v>62.28</v>
      </c>
      <c r="I11" s="23" t="s">
        <v>17</v>
      </c>
      <c r="J11" s="23" t="s">
        <v>14</v>
      </c>
      <c r="K11" s="28">
        <f>A11+40</f>
        <v>44430</v>
      </c>
      <c r="L11" s="36">
        <v>44610</v>
      </c>
      <c r="M11" s="37">
        <f t="shared" si="0"/>
        <v>180</v>
      </c>
      <c r="N11" s="57">
        <f>H11*M11</f>
        <v>11210.4</v>
      </c>
    </row>
    <row r="12" spans="1:14" s="5" customFormat="1" x14ac:dyDescent="0.2">
      <c r="A12" s="25">
        <v>44498</v>
      </c>
      <c r="B12" s="23" t="s">
        <v>10</v>
      </c>
      <c r="C12" s="23" t="s">
        <v>163</v>
      </c>
      <c r="D12" s="26">
        <v>528</v>
      </c>
      <c r="E12" s="26">
        <v>267</v>
      </c>
      <c r="F12" s="23" t="s">
        <v>80</v>
      </c>
      <c r="G12" s="34">
        <v>2021</v>
      </c>
      <c r="H12" s="35">
        <v>678.76</v>
      </c>
      <c r="I12" s="23" t="s">
        <v>31</v>
      </c>
      <c r="J12" s="23" t="s">
        <v>14</v>
      </c>
      <c r="K12" s="28">
        <f>A12+60</f>
        <v>44558</v>
      </c>
      <c r="L12" s="36">
        <v>44565</v>
      </c>
      <c r="M12" s="37">
        <f t="shared" si="0"/>
        <v>7</v>
      </c>
      <c r="N12" s="57">
        <f>H12*M12</f>
        <v>4751.32</v>
      </c>
    </row>
    <row r="13" spans="1:14" s="5" customFormat="1" x14ac:dyDescent="0.2">
      <c r="A13" s="25">
        <v>44502</v>
      </c>
      <c r="B13" s="23" t="s">
        <v>10</v>
      </c>
      <c r="C13" s="23" t="s">
        <v>164</v>
      </c>
      <c r="D13" s="26">
        <v>531</v>
      </c>
      <c r="E13" s="26">
        <v>11</v>
      </c>
      <c r="F13" s="23" t="s">
        <v>78</v>
      </c>
      <c r="G13" s="34">
        <v>2021</v>
      </c>
      <c r="H13" s="35">
        <v>630.4</v>
      </c>
      <c r="I13" s="23" t="s">
        <v>17</v>
      </c>
      <c r="J13" s="23" t="s">
        <v>14</v>
      </c>
      <c r="K13" s="28">
        <f>A13+40</f>
        <v>44542</v>
      </c>
      <c r="L13" s="36">
        <v>44565</v>
      </c>
      <c r="M13" s="37">
        <f t="shared" si="0"/>
        <v>23</v>
      </c>
      <c r="N13" s="57">
        <f>H13*M13</f>
        <v>14499.199999999999</v>
      </c>
    </row>
    <row r="14" spans="1:14" s="5" customFormat="1" x14ac:dyDescent="0.2">
      <c r="A14" s="25">
        <v>44502</v>
      </c>
      <c r="B14" s="23" t="s">
        <v>10</v>
      </c>
      <c r="C14" s="23" t="s">
        <v>165</v>
      </c>
      <c r="D14" s="26">
        <v>533</v>
      </c>
      <c r="E14" s="26">
        <v>268</v>
      </c>
      <c r="F14" s="23" t="s">
        <v>237</v>
      </c>
      <c r="G14" s="34">
        <v>2021</v>
      </c>
      <c r="H14" s="35">
        <v>357.06</v>
      </c>
      <c r="I14" s="23" t="s">
        <v>31</v>
      </c>
      <c r="J14" s="23" t="s">
        <v>14</v>
      </c>
      <c r="K14" s="28">
        <f>A14+60</f>
        <v>44562</v>
      </c>
      <c r="L14" s="36">
        <v>44565</v>
      </c>
      <c r="M14" s="37">
        <f t="shared" si="0"/>
        <v>3</v>
      </c>
      <c r="N14" s="57">
        <f>H14*M14</f>
        <v>1071.18</v>
      </c>
    </row>
    <row r="15" spans="1:14" s="5" customFormat="1" x14ac:dyDescent="0.2">
      <c r="A15" s="25">
        <v>44504</v>
      </c>
      <c r="B15" s="23" t="s">
        <v>10</v>
      </c>
      <c r="C15" s="23" t="s">
        <v>166</v>
      </c>
      <c r="D15" s="26">
        <v>538</v>
      </c>
      <c r="E15" s="26">
        <v>8</v>
      </c>
      <c r="F15" s="23" t="s">
        <v>134</v>
      </c>
      <c r="G15" s="34">
        <v>2021</v>
      </c>
      <c r="H15" s="35">
        <v>66.61</v>
      </c>
      <c r="I15" s="23" t="s">
        <v>17</v>
      </c>
      <c r="J15" s="23" t="s">
        <v>14</v>
      </c>
      <c r="K15" s="28">
        <f>A15+40</f>
        <v>44544</v>
      </c>
      <c r="L15" s="36">
        <v>44610</v>
      </c>
      <c r="M15" s="37">
        <f t="shared" si="0"/>
        <v>66</v>
      </c>
      <c r="N15" s="57">
        <f>H15*M15</f>
        <v>4396.26</v>
      </c>
    </row>
    <row r="16" spans="1:14" s="5" customFormat="1" x14ac:dyDescent="0.2">
      <c r="A16" s="25">
        <v>44504</v>
      </c>
      <c r="B16" s="23" t="s">
        <v>10</v>
      </c>
      <c r="C16" s="23" t="s">
        <v>167</v>
      </c>
      <c r="D16" s="26">
        <v>541</v>
      </c>
      <c r="E16" s="26">
        <v>100</v>
      </c>
      <c r="F16" s="23" t="s">
        <v>238</v>
      </c>
      <c r="G16" s="34">
        <v>2021</v>
      </c>
      <c r="H16" s="35">
        <v>467.62</v>
      </c>
      <c r="I16" s="23" t="s">
        <v>31</v>
      </c>
      <c r="J16" s="23" t="s">
        <v>14</v>
      </c>
      <c r="K16" s="28">
        <f>A16+60</f>
        <v>44564</v>
      </c>
      <c r="L16" s="36">
        <v>44565</v>
      </c>
      <c r="M16" s="37">
        <f t="shared" si="0"/>
        <v>1</v>
      </c>
      <c r="N16" s="57">
        <f>H16*M16</f>
        <v>467.62</v>
      </c>
    </row>
    <row r="17" spans="1:14" s="5" customFormat="1" x14ac:dyDescent="0.2">
      <c r="A17" s="25">
        <v>44505</v>
      </c>
      <c r="B17" s="23" t="s">
        <v>10</v>
      </c>
      <c r="C17" s="23" t="s">
        <v>168</v>
      </c>
      <c r="D17" s="26">
        <v>550</v>
      </c>
      <c r="E17" s="26">
        <v>264</v>
      </c>
      <c r="F17" s="23" t="s">
        <v>30</v>
      </c>
      <c r="G17" s="34">
        <v>2021</v>
      </c>
      <c r="H17" s="35">
        <v>375.21</v>
      </c>
      <c r="I17" s="23" t="s">
        <v>31</v>
      </c>
      <c r="J17" s="23" t="s">
        <v>14</v>
      </c>
      <c r="K17" s="28">
        <f>A17+60</f>
        <v>44565</v>
      </c>
      <c r="L17" s="36">
        <v>44565</v>
      </c>
      <c r="M17" s="37">
        <f t="shared" si="0"/>
        <v>0</v>
      </c>
      <c r="N17" s="57">
        <f>H17*M17</f>
        <v>0</v>
      </c>
    </row>
    <row r="18" spans="1:14" s="5" customFormat="1" x14ac:dyDescent="0.2">
      <c r="A18" s="25">
        <v>44505</v>
      </c>
      <c r="B18" s="23" t="s">
        <v>10</v>
      </c>
      <c r="C18" s="23" t="s">
        <v>169</v>
      </c>
      <c r="D18" s="26">
        <v>551</v>
      </c>
      <c r="E18" s="26">
        <v>219</v>
      </c>
      <c r="F18" s="23" t="s">
        <v>239</v>
      </c>
      <c r="G18" s="34">
        <v>2021</v>
      </c>
      <c r="H18" s="35">
        <v>111.19</v>
      </c>
      <c r="I18" s="23" t="s">
        <v>31</v>
      </c>
      <c r="J18" s="23" t="s">
        <v>14</v>
      </c>
      <c r="K18" s="28">
        <f>A18+60</f>
        <v>44565</v>
      </c>
      <c r="L18" s="36">
        <v>44565</v>
      </c>
      <c r="M18" s="37">
        <f t="shared" si="0"/>
        <v>0</v>
      </c>
      <c r="N18" s="57">
        <f>H18*M18</f>
        <v>0</v>
      </c>
    </row>
    <row r="19" spans="1:14" s="5" customFormat="1" x14ac:dyDescent="0.2">
      <c r="A19" s="25">
        <v>44505</v>
      </c>
      <c r="B19" s="23" t="s">
        <v>10</v>
      </c>
      <c r="C19" s="23" t="s">
        <v>170</v>
      </c>
      <c r="D19" s="26">
        <v>554</v>
      </c>
      <c r="E19" s="26">
        <v>49</v>
      </c>
      <c r="F19" s="23" t="s">
        <v>54</v>
      </c>
      <c r="G19" s="34">
        <v>2021</v>
      </c>
      <c r="H19" s="35">
        <v>1307</v>
      </c>
      <c r="I19" s="23" t="s">
        <v>17</v>
      </c>
      <c r="J19" s="23" t="s">
        <v>14</v>
      </c>
      <c r="K19" s="28">
        <f>A19+40</f>
        <v>44545</v>
      </c>
      <c r="L19" s="36">
        <v>44565</v>
      </c>
      <c r="M19" s="37">
        <f t="shared" si="0"/>
        <v>20</v>
      </c>
      <c r="N19" s="57">
        <f>H19*M19</f>
        <v>26140</v>
      </c>
    </row>
    <row r="20" spans="1:14" s="5" customFormat="1" x14ac:dyDescent="0.2">
      <c r="A20" s="25">
        <v>44509</v>
      </c>
      <c r="B20" s="23" t="s">
        <v>10</v>
      </c>
      <c r="C20" s="23" t="s">
        <v>171</v>
      </c>
      <c r="D20" s="26">
        <v>569</v>
      </c>
      <c r="E20" s="26">
        <v>262</v>
      </c>
      <c r="F20" s="23" t="s">
        <v>90</v>
      </c>
      <c r="G20" s="34">
        <v>2021</v>
      </c>
      <c r="H20" s="35">
        <v>97.5</v>
      </c>
      <c r="I20" s="23" t="s">
        <v>31</v>
      </c>
      <c r="J20" s="23" t="s">
        <v>14</v>
      </c>
      <c r="K20" s="28">
        <f>A20+60</f>
        <v>44569</v>
      </c>
      <c r="L20" s="36">
        <v>44565</v>
      </c>
      <c r="M20" s="37">
        <f t="shared" si="0"/>
        <v>-4</v>
      </c>
      <c r="N20" s="57">
        <f>H20*M20</f>
        <v>-390</v>
      </c>
    </row>
    <row r="21" spans="1:14" s="5" customFormat="1" x14ac:dyDescent="0.2">
      <c r="A21" s="25">
        <v>44509</v>
      </c>
      <c r="B21" s="23" t="s">
        <v>10</v>
      </c>
      <c r="C21" s="23" t="s">
        <v>172</v>
      </c>
      <c r="D21" s="26">
        <v>570</v>
      </c>
      <c r="E21" s="26">
        <v>269</v>
      </c>
      <c r="F21" s="23" t="s">
        <v>240</v>
      </c>
      <c r="G21" s="34">
        <v>2021</v>
      </c>
      <c r="H21" s="35">
        <v>1755</v>
      </c>
      <c r="I21" s="23" t="s">
        <v>31</v>
      </c>
      <c r="J21" s="23" t="s">
        <v>14</v>
      </c>
      <c r="K21" s="28">
        <f>A21+60</f>
        <v>44569</v>
      </c>
      <c r="L21" s="36">
        <v>44623</v>
      </c>
      <c r="M21" s="37">
        <f t="shared" si="0"/>
        <v>54</v>
      </c>
      <c r="N21" s="57">
        <f>H21*M21</f>
        <v>94770</v>
      </c>
    </row>
    <row r="22" spans="1:14" s="5" customFormat="1" x14ac:dyDescent="0.2">
      <c r="A22" s="25">
        <v>44519</v>
      </c>
      <c r="B22" s="23" t="s">
        <v>10</v>
      </c>
      <c r="C22" s="23" t="s">
        <v>174</v>
      </c>
      <c r="D22" s="26">
        <v>588</v>
      </c>
      <c r="E22" s="26">
        <v>163</v>
      </c>
      <c r="F22" s="23" t="s">
        <v>242</v>
      </c>
      <c r="G22" s="34">
        <v>2021</v>
      </c>
      <c r="H22" s="35">
        <v>86.62</v>
      </c>
      <c r="I22" s="23" t="s">
        <v>31</v>
      </c>
      <c r="J22" s="23" t="s">
        <v>14</v>
      </c>
      <c r="K22" s="28">
        <f>A22+60</f>
        <v>44579</v>
      </c>
      <c r="L22" s="36">
        <v>44587</v>
      </c>
      <c r="M22" s="37">
        <f t="shared" si="0"/>
        <v>8</v>
      </c>
      <c r="N22" s="57">
        <f>H22*M22</f>
        <v>692.96</v>
      </c>
    </row>
    <row r="23" spans="1:14" s="5" customFormat="1" x14ac:dyDescent="0.2">
      <c r="A23" s="25">
        <v>44522</v>
      </c>
      <c r="B23" s="23" t="s">
        <v>10</v>
      </c>
      <c r="C23" s="23" t="s">
        <v>175</v>
      </c>
      <c r="D23" s="26">
        <v>589</v>
      </c>
      <c r="E23" s="26">
        <v>24</v>
      </c>
      <c r="F23" s="23" t="s">
        <v>26</v>
      </c>
      <c r="G23" s="34">
        <v>2021</v>
      </c>
      <c r="H23" s="35">
        <v>56.63</v>
      </c>
      <c r="I23" s="23" t="s">
        <v>17</v>
      </c>
      <c r="J23" s="23" t="s">
        <v>14</v>
      </c>
      <c r="K23" s="28">
        <f>A23+40</f>
        <v>44562</v>
      </c>
      <c r="L23" s="36">
        <v>44566</v>
      </c>
      <c r="M23" s="37">
        <f t="shared" si="0"/>
        <v>4</v>
      </c>
      <c r="N23" s="57">
        <f>H23*M23</f>
        <v>226.52</v>
      </c>
    </row>
    <row r="24" spans="1:14" s="5" customFormat="1" x14ac:dyDescent="0.2">
      <c r="A24" s="25">
        <v>44530</v>
      </c>
      <c r="B24" s="23" t="s">
        <v>10</v>
      </c>
      <c r="C24" s="23" t="s">
        <v>176</v>
      </c>
      <c r="D24" s="26">
        <v>596</v>
      </c>
      <c r="E24" s="26">
        <v>250</v>
      </c>
      <c r="F24" s="23" t="s">
        <v>243</v>
      </c>
      <c r="G24" s="34">
        <v>2021</v>
      </c>
      <c r="H24" s="35">
        <v>26.87</v>
      </c>
      <c r="I24" s="23" t="s">
        <v>17</v>
      </c>
      <c r="J24" s="23" t="s">
        <v>14</v>
      </c>
      <c r="K24" s="28">
        <f>A24+40</f>
        <v>44570</v>
      </c>
      <c r="L24" s="36">
        <v>44610</v>
      </c>
      <c r="M24" s="37">
        <f t="shared" si="0"/>
        <v>40</v>
      </c>
      <c r="N24" s="57">
        <f>H24*M24</f>
        <v>1074.8</v>
      </c>
    </row>
    <row r="25" spans="1:14" s="5" customFormat="1" x14ac:dyDescent="0.2">
      <c r="A25" s="25">
        <v>44531</v>
      </c>
      <c r="B25" s="23" t="s">
        <v>10</v>
      </c>
      <c r="C25" s="23" t="s">
        <v>177</v>
      </c>
      <c r="D25" s="26">
        <v>599</v>
      </c>
      <c r="E25" s="26">
        <v>5</v>
      </c>
      <c r="F25" s="23" t="s">
        <v>74</v>
      </c>
      <c r="G25" s="34">
        <v>2021</v>
      </c>
      <c r="H25" s="35">
        <v>259</v>
      </c>
      <c r="I25" s="23" t="s">
        <v>17</v>
      </c>
      <c r="J25" s="23" t="s">
        <v>14</v>
      </c>
      <c r="K25" s="28">
        <f>A25+40</f>
        <v>44571</v>
      </c>
      <c r="L25" s="36">
        <v>44586</v>
      </c>
      <c r="M25" s="37">
        <f t="shared" si="0"/>
        <v>15</v>
      </c>
      <c r="N25" s="57">
        <f>H25*M25</f>
        <v>3885</v>
      </c>
    </row>
    <row r="26" spans="1:14" s="5" customFormat="1" x14ac:dyDescent="0.2">
      <c r="A26" s="25">
        <v>44531</v>
      </c>
      <c r="B26" s="23" t="s">
        <v>10</v>
      </c>
      <c r="C26" s="23" t="s">
        <v>178</v>
      </c>
      <c r="D26" s="26">
        <v>600</v>
      </c>
      <c r="E26" s="26">
        <v>268</v>
      </c>
      <c r="F26" s="23" t="s">
        <v>237</v>
      </c>
      <c r="G26" s="34">
        <v>2021</v>
      </c>
      <c r="H26" s="35">
        <v>294.85000000000002</v>
      </c>
      <c r="I26" s="23" t="s">
        <v>31</v>
      </c>
      <c r="J26" s="23" t="s">
        <v>14</v>
      </c>
      <c r="K26" s="28">
        <f>A26+60</f>
        <v>44591</v>
      </c>
      <c r="L26" s="36">
        <v>44587</v>
      </c>
      <c r="M26" s="37">
        <f t="shared" si="0"/>
        <v>-4</v>
      </c>
      <c r="N26" s="57">
        <f>H26*M26</f>
        <v>-1179.4000000000001</v>
      </c>
    </row>
    <row r="27" spans="1:14" s="5" customFormat="1" x14ac:dyDescent="0.2">
      <c r="A27" s="25">
        <v>44531</v>
      </c>
      <c r="B27" s="23" t="s">
        <v>10</v>
      </c>
      <c r="C27" s="23" t="s">
        <v>179</v>
      </c>
      <c r="D27" s="26">
        <v>601</v>
      </c>
      <c r="E27" s="26">
        <v>11</v>
      </c>
      <c r="F27" s="23" t="s">
        <v>78</v>
      </c>
      <c r="G27" s="34">
        <v>2021</v>
      </c>
      <c r="H27" s="35">
        <v>109.3</v>
      </c>
      <c r="I27" s="23" t="s">
        <v>17</v>
      </c>
      <c r="J27" s="23" t="s">
        <v>14</v>
      </c>
      <c r="K27" s="28">
        <f>A27+40</f>
        <v>44571</v>
      </c>
      <c r="L27" s="36">
        <v>44586</v>
      </c>
      <c r="M27" s="37">
        <f t="shared" si="0"/>
        <v>15</v>
      </c>
      <c r="N27" s="57">
        <f>H27*M27</f>
        <v>1639.5</v>
      </c>
    </row>
    <row r="28" spans="1:14" s="5" customFormat="1" x14ac:dyDescent="0.2">
      <c r="A28" s="25">
        <v>44532</v>
      </c>
      <c r="B28" s="23" t="s">
        <v>10</v>
      </c>
      <c r="C28" s="23" t="s">
        <v>180</v>
      </c>
      <c r="D28" s="26">
        <v>602</v>
      </c>
      <c r="E28" s="26">
        <v>163</v>
      </c>
      <c r="F28" s="23" t="s">
        <v>242</v>
      </c>
      <c r="G28" s="34">
        <v>2021</v>
      </c>
      <c r="H28" s="35">
        <v>11.77</v>
      </c>
      <c r="I28" s="23" t="s">
        <v>31</v>
      </c>
      <c r="J28" s="23" t="s">
        <v>14</v>
      </c>
      <c r="K28" s="28">
        <f>A28+60</f>
        <v>44592</v>
      </c>
      <c r="L28" s="36">
        <v>44587</v>
      </c>
      <c r="M28" s="37">
        <f t="shared" si="0"/>
        <v>-5</v>
      </c>
      <c r="N28" s="57">
        <f>H28*M28</f>
        <v>-58.849999999999994</v>
      </c>
    </row>
    <row r="29" spans="1:14" s="5" customFormat="1" x14ac:dyDescent="0.2">
      <c r="A29" s="25">
        <v>44532</v>
      </c>
      <c r="B29" s="23" t="s">
        <v>10</v>
      </c>
      <c r="C29" s="23" t="s">
        <v>181</v>
      </c>
      <c r="D29" s="26">
        <v>603</v>
      </c>
      <c r="E29" s="26">
        <v>47</v>
      </c>
      <c r="F29" s="23" t="s">
        <v>244</v>
      </c>
      <c r="G29" s="34">
        <v>2021</v>
      </c>
      <c r="H29" s="35">
        <v>741.96</v>
      </c>
      <c r="I29" s="23" t="s">
        <v>17</v>
      </c>
      <c r="J29" s="23" t="s">
        <v>14</v>
      </c>
      <c r="K29" s="28">
        <f>A29+40</f>
        <v>44572</v>
      </c>
      <c r="L29" s="36">
        <v>44587</v>
      </c>
      <c r="M29" s="37">
        <f t="shared" si="0"/>
        <v>15</v>
      </c>
      <c r="N29" s="57">
        <f>H29*M29</f>
        <v>11129.400000000001</v>
      </c>
    </row>
    <row r="30" spans="1:14" s="5" customFormat="1" x14ac:dyDescent="0.2">
      <c r="A30" s="25">
        <v>44533</v>
      </c>
      <c r="B30" s="23" t="s">
        <v>10</v>
      </c>
      <c r="C30" s="23" t="s">
        <v>182</v>
      </c>
      <c r="D30" s="26">
        <v>605</v>
      </c>
      <c r="E30" s="26">
        <v>262</v>
      </c>
      <c r="F30" s="23" t="s">
        <v>90</v>
      </c>
      <c r="G30" s="34">
        <v>2021</v>
      </c>
      <c r="H30" s="35">
        <v>31.15</v>
      </c>
      <c r="I30" s="23" t="s">
        <v>31</v>
      </c>
      <c r="J30" s="23" t="s">
        <v>14</v>
      </c>
      <c r="K30" s="28">
        <f>A30+60</f>
        <v>44593</v>
      </c>
      <c r="L30" s="36">
        <v>44587</v>
      </c>
      <c r="M30" s="37">
        <f t="shared" si="0"/>
        <v>-6</v>
      </c>
      <c r="N30" s="57">
        <f>H30*M30</f>
        <v>-186.89999999999998</v>
      </c>
    </row>
    <row r="31" spans="1:14" s="5" customFormat="1" x14ac:dyDescent="0.2">
      <c r="A31" s="25">
        <v>44533</v>
      </c>
      <c r="B31" s="23" t="s">
        <v>10</v>
      </c>
      <c r="C31" s="23" t="s">
        <v>183</v>
      </c>
      <c r="D31" s="26">
        <v>606</v>
      </c>
      <c r="E31" s="26">
        <v>104</v>
      </c>
      <c r="F31" s="23" t="s">
        <v>127</v>
      </c>
      <c r="G31" s="34">
        <v>2021</v>
      </c>
      <c r="H31" s="35">
        <v>15.84</v>
      </c>
      <c r="I31" s="23" t="s">
        <v>17</v>
      </c>
      <c r="J31" s="23" t="s">
        <v>14</v>
      </c>
      <c r="K31" s="28">
        <f>A31+40</f>
        <v>44573</v>
      </c>
      <c r="L31" s="36">
        <v>44586</v>
      </c>
      <c r="M31" s="37">
        <f t="shared" si="0"/>
        <v>13</v>
      </c>
      <c r="N31" s="57">
        <f>H31*M31</f>
        <v>205.92</v>
      </c>
    </row>
    <row r="32" spans="1:14" s="5" customFormat="1" x14ac:dyDescent="0.2">
      <c r="A32" s="25">
        <v>44536</v>
      </c>
      <c r="B32" s="23" t="s">
        <v>10</v>
      </c>
      <c r="C32" s="23" t="s">
        <v>184</v>
      </c>
      <c r="D32" s="26">
        <v>607</v>
      </c>
      <c r="E32" s="26">
        <v>16</v>
      </c>
      <c r="F32" s="23" t="s">
        <v>91</v>
      </c>
      <c r="G32" s="34">
        <v>2021</v>
      </c>
      <c r="H32" s="35">
        <v>106.41</v>
      </c>
      <c r="I32" s="23" t="s">
        <v>17</v>
      </c>
      <c r="J32" s="23" t="s">
        <v>14</v>
      </c>
      <c r="K32" s="28">
        <f>A32+40</f>
        <v>44576</v>
      </c>
      <c r="L32" s="36">
        <v>44610</v>
      </c>
      <c r="M32" s="37">
        <f t="shared" si="0"/>
        <v>34</v>
      </c>
      <c r="N32" s="57">
        <f>H32*M32</f>
        <v>3617.94</v>
      </c>
    </row>
    <row r="33" spans="1:14" s="5" customFormat="1" x14ac:dyDescent="0.2">
      <c r="A33" s="25">
        <v>44536</v>
      </c>
      <c r="B33" s="23" t="s">
        <v>10</v>
      </c>
      <c r="C33" s="23" t="s">
        <v>185</v>
      </c>
      <c r="D33" s="26">
        <v>608</v>
      </c>
      <c r="E33" s="26">
        <v>240</v>
      </c>
      <c r="F33" s="23" t="s">
        <v>46</v>
      </c>
      <c r="G33" s="34">
        <v>2021</v>
      </c>
      <c r="H33" s="35">
        <v>152</v>
      </c>
      <c r="I33" s="23" t="s">
        <v>17</v>
      </c>
      <c r="J33" s="23" t="s">
        <v>14</v>
      </c>
      <c r="K33" s="28">
        <f>A33+40</f>
        <v>44576</v>
      </c>
      <c r="L33" s="36">
        <v>44587</v>
      </c>
      <c r="M33" s="37">
        <f t="shared" si="0"/>
        <v>11</v>
      </c>
      <c r="N33" s="57">
        <f>H33*M33</f>
        <v>1672</v>
      </c>
    </row>
    <row r="34" spans="1:14" s="5" customFormat="1" x14ac:dyDescent="0.2">
      <c r="A34" s="25">
        <v>44536</v>
      </c>
      <c r="B34" s="23" t="s">
        <v>10</v>
      </c>
      <c r="C34" s="23" t="s">
        <v>186</v>
      </c>
      <c r="D34" s="26">
        <v>610</v>
      </c>
      <c r="E34" s="26">
        <v>267</v>
      </c>
      <c r="F34" s="23" t="s">
        <v>80</v>
      </c>
      <c r="G34" s="34">
        <v>2021</v>
      </c>
      <c r="H34" s="35">
        <v>1652.2</v>
      </c>
      <c r="I34" s="23" t="s">
        <v>31</v>
      </c>
      <c r="J34" s="23" t="s">
        <v>14</v>
      </c>
      <c r="K34" s="28">
        <f>A34+60</f>
        <v>44596</v>
      </c>
      <c r="L34" s="36">
        <v>44595</v>
      </c>
      <c r="M34" s="37">
        <f t="shared" si="0"/>
        <v>-1</v>
      </c>
      <c r="N34" s="57">
        <f>H34*M34</f>
        <v>-1652.2</v>
      </c>
    </row>
    <row r="35" spans="1:14" s="5" customFormat="1" x14ac:dyDescent="0.2">
      <c r="A35" s="25">
        <v>44536</v>
      </c>
      <c r="B35" s="23" t="s">
        <v>21</v>
      </c>
      <c r="C35" s="23" t="s">
        <v>187</v>
      </c>
      <c r="D35" s="26">
        <v>611</v>
      </c>
      <c r="E35" s="26">
        <v>85</v>
      </c>
      <c r="F35" s="23" t="s">
        <v>121</v>
      </c>
      <c r="G35" s="34">
        <v>2021</v>
      </c>
      <c r="H35" s="35">
        <v>199.5</v>
      </c>
      <c r="I35" s="23" t="s">
        <v>17</v>
      </c>
      <c r="J35" s="23" t="s">
        <v>14</v>
      </c>
      <c r="K35" s="28">
        <f>A35+40</f>
        <v>44576</v>
      </c>
      <c r="L35" s="36">
        <v>44582</v>
      </c>
      <c r="M35" s="37">
        <f t="shared" si="0"/>
        <v>6</v>
      </c>
      <c r="N35" s="57">
        <f>H35*M35</f>
        <v>1197</v>
      </c>
    </row>
    <row r="36" spans="1:14" s="5" customFormat="1" x14ac:dyDescent="0.2">
      <c r="A36" s="25">
        <v>44536</v>
      </c>
      <c r="B36" s="23" t="s">
        <v>10</v>
      </c>
      <c r="C36" s="23" t="s">
        <v>188</v>
      </c>
      <c r="D36" s="26">
        <v>612</v>
      </c>
      <c r="E36" s="26">
        <v>82</v>
      </c>
      <c r="F36" s="23" t="s">
        <v>19</v>
      </c>
      <c r="G36" s="34">
        <v>2021</v>
      </c>
      <c r="H36" s="35">
        <v>1961.8</v>
      </c>
      <c r="I36" s="23" t="s">
        <v>17</v>
      </c>
      <c r="J36" s="23" t="s">
        <v>14</v>
      </c>
      <c r="K36" s="28">
        <f>A36+40</f>
        <v>44576</v>
      </c>
      <c r="L36" s="36">
        <v>44582</v>
      </c>
      <c r="M36" s="37">
        <f t="shared" si="0"/>
        <v>6</v>
      </c>
      <c r="N36" s="57">
        <f>H36*M36</f>
        <v>11770.8</v>
      </c>
    </row>
    <row r="37" spans="1:14" s="5" customFormat="1" x14ac:dyDescent="0.2">
      <c r="A37" s="25">
        <v>44536</v>
      </c>
      <c r="B37" s="23" t="s">
        <v>10</v>
      </c>
      <c r="C37" s="23" t="s">
        <v>189</v>
      </c>
      <c r="D37" s="26">
        <v>613</v>
      </c>
      <c r="E37" s="26">
        <v>248</v>
      </c>
      <c r="F37" s="23" t="s">
        <v>12</v>
      </c>
      <c r="G37" s="34">
        <v>2021</v>
      </c>
      <c r="H37" s="35">
        <v>531.21</v>
      </c>
      <c r="I37" s="23" t="s">
        <v>17</v>
      </c>
      <c r="J37" s="23" t="s">
        <v>14</v>
      </c>
      <c r="K37" s="28">
        <f>A37+40</f>
        <v>44576</v>
      </c>
      <c r="L37" s="36">
        <v>44586</v>
      </c>
      <c r="M37" s="37">
        <f t="shared" si="0"/>
        <v>10</v>
      </c>
      <c r="N37" s="57">
        <f>H37*M37</f>
        <v>5312.1</v>
      </c>
    </row>
    <row r="38" spans="1:14" s="5" customFormat="1" x14ac:dyDescent="0.2">
      <c r="A38" s="25">
        <v>44536</v>
      </c>
      <c r="B38" s="23" t="s">
        <v>10</v>
      </c>
      <c r="C38" s="23" t="s">
        <v>190</v>
      </c>
      <c r="D38" s="26">
        <v>614</v>
      </c>
      <c r="E38" s="26">
        <v>100</v>
      </c>
      <c r="F38" s="23" t="s">
        <v>238</v>
      </c>
      <c r="G38" s="34">
        <v>2021</v>
      </c>
      <c r="H38" s="35">
        <v>1452.94</v>
      </c>
      <c r="I38" s="23" t="s">
        <v>31</v>
      </c>
      <c r="J38" s="23" t="s">
        <v>14</v>
      </c>
      <c r="K38" s="28">
        <f>A38+60</f>
        <v>44596</v>
      </c>
      <c r="L38" s="36">
        <v>44587</v>
      </c>
      <c r="M38" s="37">
        <f t="shared" si="0"/>
        <v>-9</v>
      </c>
      <c r="N38" s="57">
        <f>H38*M38</f>
        <v>-13076.460000000001</v>
      </c>
    </row>
    <row r="39" spans="1:14" s="5" customFormat="1" x14ac:dyDescent="0.2">
      <c r="A39" s="25">
        <v>44536</v>
      </c>
      <c r="B39" s="23" t="s">
        <v>10</v>
      </c>
      <c r="C39" s="23" t="s">
        <v>191</v>
      </c>
      <c r="D39" s="26">
        <v>615</v>
      </c>
      <c r="E39" s="26">
        <v>153</v>
      </c>
      <c r="F39" s="23" t="s">
        <v>29</v>
      </c>
      <c r="G39" s="34">
        <v>2021</v>
      </c>
      <c r="H39" s="35">
        <v>434.18</v>
      </c>
      <c r="I39" s="23" t="s">
        <v>17</v>
      </c>
      <c r="J39" s="23" t="s">
        <v>14</v>
      </c>
      <c r="K39" s="28">
        <f>A39+40</f>
        <v>44576</v>
      </c>
      <c r="L39" s="36">
        <v>44587</v>
      </c>
      <c r="M39" s="37">
        <f t="shared" si="0"/>
        <v>11</v>
      </c>
      <c r="N39" s="57">
        <f>H39*M39</f>
        <v>4775.9800000000005</v>
      </c>
    </row>
    <row r="40" spans="1:14" s="5" customFormat="1" x14ac:dyDescent="0.2">
      <c r="A40" s="25">
        <v>44536</v>
      </c>
      <c r="B40" s="23" t="s">
        <v>10</v>
      </c>
      <c r="C40" s="23" t="s">
        <v>192</v>
      </c>
      <c r="D40" s="26">
        <v>616</v>
      </c>
      <c r="E40" s="26">
        <v>114</v>
      </c>
      <c r="F40" s="23" t="s">
        <v>236</v>
      </c>
      <c r="G40" s="34">
        <v>2021</v>
      </c>
      <c r="H40" s="35">
        <v>12.5</v>
      </c>
      <c r="I40" s="23" t="s">
        <v>17</v>
      </c>
      <c r="J40" s="23" t="s">
        <v>14</v>
      </c>
      <c r="K40" s="28">
        <f>A40+40</f>
        <v>44576</v>
      </c>
      <c r="L40" s="36">
        <v>44610</v>
      </c>
      <c r="M40" s="37">
        <f t="shared" si="0"/>
        <v>34</v>
      </c>
      <c r="N40" s="57">
        <f>H40*M40</f>
        <v>425</v>
      </c>
    </row>
    <row r="41" spans="1:14" s="5" customFormat="1" x14ac:dyDescent="0.2">
      <c r="A41" s="25">
        <v>44536</v>
      </c>
      <c r="B41" s="23" t="s">
        <v>10</v>
      </c>
      <c r="C41" s="23" t="s">
        <v>193</v>
      </c>
      <c r="D41" s="26">
        <v>617</v>
      </c>
      <c r="E41" s="26">
        <v>61</v>
      </c>
      <c r="F41" s="23" t="s">
        <v>99</v>
      </c>
      <c r="G41" s="34">
        <v>2021</v>
      </c>
      <c r="H41" s="35">
        <v>284.72000000000003</v>
      </c>
      <c r="I41" s="23" t="s">
        <v>17</v>
      </c>
      <c r="J41" s="23" t="s">
        <v>14</v>
      </c>
      <c r="K41" s="28">
        <f>A41+40</f>
        <v>44576</v>
      </c>
      <c r="L41" s="36">
        <v>44586</v>
      </c>
      <c r="M41" s="37">
        <f t="shared" si="0"/>
        <v>10</v>
      </c>
      <c r="N41" s="57">
        <f>H41*M41</f>
        <v>2847.2000000000003</v>
      </c>
    </row>
    <row r="42" spans="1:14" s="5" customFormat="1" x14ac:dyDescent="0.2">
      <c r="A42" s="25">
        <v>44536</v>
      </c>
      <c r="B42" s="23" t="s">
        <v>10</v>
      </c>
      <c r="C42" s="23" t="s">
        <v>194</v>
      </c>
      <c r="D42" s="26">
        <v>618</v>
      </c>
      <c r="E42" s="26">
        <v>258</v>
      </c>
      <c r="F42" s="23" t="s">
        <v>34</v>
      </c>
      <c r="G42" s="34">
        <v>2021</v>
      </c>
      <c r="H42" s="35">
        <v>790.66</v>
      </c>
      <c r="I42" s="23" t="s">
        <v>17</v>
      </c>
      <c r="J42" s="23" t="s">
        <v>14</v>
      </c>
      <c r="K42" s="28">
        <f>A42+40</f>
        <v>44576</v>
      </c>
      <c r="L42" s="36">
        <v>44582</v>
      </c>
      <c r="M42" s="37">
        <f t="shared" si="0"/>
        <v>6</v>
      </c>
      <c r="N42" s="57">
        <f>H42*M42</f>
        <v>4743.96</v>
      </c>
    </row>
    <row r="43" spans="1:14" s="5" customFormat="1" x14ac:dyDescent="0.2">
      <c r="A43" s="25">
        <v>44536</v>
      </c>
      <c r="B43" s="23" t="s">
        <v>10</v>
      </c>
      <c r="C43" s="23" t="s">
        <v>195</v>
      </c>
      <c r="D43" s="26">
        <v>619</v>
      </c>
      <c r="E43" s="26">
        <v>258</v>
      </c>
      <c r="F43" s="23" t="s">
        <v>34</v>
      </c>
      <c r="G43" s="34">
        <v>2021</v>
      </c>
      <c r="H43" s="35">
        <v>2349.5</v>
      </c>
      <c r="I43" s="23" t="s">
        <v>17</v>
      </c>
      <c r="J43" s="23" t="s">
        <v>14</v>
      </c>
      <c r="K43" s="28">
        <f>A43+40</f>
        <v>44576</v>
      </c>
      <c r="L43" s="36">
        <v>44582</v>
      </c>
      <c r="M43" s="37">
        <f t="shared" si="0"/>
        <v>6</v>
      </c>
      <c r="N43" s="57">
        <f>H43*M43</f>
        <v>14097</v>
      </c>
    </row>
    <row r="44" spans="1:14" s="5" customFormat="1" x14ac:dyDescent="0.2">
      <c r="A44" s="25">
        <v>44536</v>
      </c>
      <c r="B44" s="23" t="s">
        <v>10</v>
      </c>
      <c r="C44" s="23" t="s">
        <v>196</v>
      </c>
      <c r="D44" s="26">
        <v>620</v>
      </c>
      <c r="E44" s="26">
        <v>258</v>
      </c>
      <c r="F44" s="23" t="s">
        <v>34</v>
      </c>
      <c r="G44" s="34">
        <v>2021</v>
      </c>
      <c r="H44" s="35">
        <v>2772.94</v>
      </c>
      <c r="I44" s="23" t="s">
        <v>17</v>
      </c>
      <c r="J44" s="23" t="s">
        <v>14</v>
      </c>
      <c r="K44" s="28">
        <f>A44+40</f>
        <v>44576</v>
      </c>
      <c r="L44" s="36">
        <v>44582</v>
      </c>
      <c r="M44" s="37">
        <f t="shared" si="0"/>
        <v>6</v>
      </c>
      <c r="N44" s="57">
        <f>H44*M44</f>
        <v>16637.64</v>
      </c>
    </row>
    <row r="45" spans="1:14" s="5" customFormat="1" x14ac:dyDescent="0.2">
      <c r="A45" s="25">
        <v>44536</v>
      </c>
      <c r="B45" s="23" t="s">
        <v>10</v>
      </c>
      <c r="C45" s="23" t="s">
        <v>197</v>
      </c>
      <c r="D45" s="26">
        <v>621</v>
      </c>
      <c r="E45" s="26">
        <v>258</v>
      </c>
      <c r="F45" s="23" t="s">
        <v>34</v>
      </c>
      <c r="G45" s="34">
        <v>2021</v>
      </c>
      <c r="H45" s="35">
        <v>2671.35</v>
      </c>
      <c r="I45" s="23" t="s">
        <v>17</v>
      </c>
      <c r="J45" s="23" t="s">
        <v>14</v>
      </c>
      <c r="K45" s="28">
        <f>A45+40</f>
        <v>44576</v>
      </c>
      <c r="L45" s="36">
        <v>44582</v>
      </c>
      <c r="M45" s="37">
        <f t="shared" si="0"/>
        <v>6</v>
      </c>
      <c r="N45" s="57">
        <f>H45*M45</f>
        <v>16028.099999999999</v>
      </c>
    </row>
    <row r="46" spans="1:14" s="5" customFormat="1" x14ac:dyDescent="0.2">
      <c r="A46" s="25">
        <v>44536</v>
      </c>
      <c r="B46" s="23" t="s">
        <v>10</v>
      </c>
      <c r="C46" s="23" t="s">
        <v>198</v>
      </c>
      <c r="D46" s="26">
        <v>622</v>
      </c>
      <c r="E46" s="26">
        <v>245</v>
      </c>
      <c r="F46" s="23" t="s">
        <v>93</v>
      </c>
      <c r="G46" s="34">
        <v>2021</v>
      </c>
      <c r="H46" s="35">
        <v>1196.8</v>
      </c>
      <c r="I46" s="23" t="s">
        <v>17</v>
      </c>
      <c r="J46" s="23" t="s">
        <v>14</v>
      </c>
      <c r="K46" s="28">
        <f>A46+40</f>
        <v>44576</v>
      </c>
      <c r="L46" s="36">
        <v>44582</v>
      </c>
      <c r="M46" s="37">
        <f t="shared" si="0"/>
        <v>6</v>
      </c>
      <c r="N46" s="57">
        <f>H46*M46</f>
        <v>7180.7999999999993</v>
      </c>
    </row>
    <row r="47" spans="1:14" s="5" customFormat="1" x14ac:dyDescent="0.2">
      <c r="A47" s="25">
        <v>44536</v>
      </c>
      <c r="B47" s="23" t="s">
        <v>10</v>
      </c>
      <c r="C47" s="23" t="s">
        <v>199</v>
      </c>
      <c r="D47" s="26">
        <v>623</v>
      </c>
      <c r="E47" s="26">
        <v>245</v>
      </c>
      <c r="F47" s="23" t="s">
        <v>93</v>
      </c>
      <c r="G47" s="34">
        <v>2021</v>
      </c>
      <c r="H47" s="35">
        <v>16</v>
      </c>
      <c r="I47" s="23" t="s">
        <v>17</v>
      </c>
      <c r="J47" s="23" t="s">
        <v>14</v>
      </c>
      <c r="K47" s="28">
        <f>A47+40</f>
        <v>44576</v>
      </c>
      <c r="L47" s="36">
        <v>44582</v>
      </c>
      <c r="M47" s="37">
        <f t="shared" si="0"/>
        <v>6</v>
      </c>
      <c r="N47" s="57">
        <f>H47*M47</f>
        <v>96</v>
      </c>
    </row>
    <row r="48" spans="1:14" s="5" customFormat="1" x14ac:dyDescent="0.2">
      <c r="A48" s="25">
        <v>44536</v>
      </c>
      <c r="B48" s="23" t="s">
        <v>10</v>
      </c>
      <c r="C48" s="23" t="s">
        <v>200</v>
      </c>
      <c r="D48" s="26">
        <v>625</v>
      </c>
      <c r="E48" s="26">
        <v>1</v>
      </c>
      <c r="F48" s="23" t="s">
        <v>60</v>
      </c>
      <c r="G48" s="34">
        <v>2021</v>
      </c>
      <c r="H48" s="35">
        <v>57.95</v>
      </c>
      <c r="I48" s="23" t="s">
        <v>17</v>
      </c>
      <c r="J48" s="23" t="s">
        <v>14</v>
      </c>
      <c r="K48" s="28">
        <f>A48+40</f>
        <v>44576</v>
      </c>
      <c r="L48" s="36">
        <v>44587</v>
      </c>
      <c r="M48" s="37">
        <f t="shared" si="0"/>
        <v>11</v>
      </c>
      <c r="N48" s="57">
        <f>H48*M48</f>
        <v>637.45000000000005</v>
      </c>
    </row>
    <row r="49" spans="1:14" s="5" customFormat="1" x14ac:dyDescent="0.2">
      <c r="A49" s="25">
        <v>44539</v>
      </c>
      <c r="B49" s="23" t="s">
        <v>10</v>
      </c>
      <c r="C49" s="23" t="s">
        <v>201</v>
      </c>
      <c r="D49" s="26">
        <v>626</v>
      </c>
      <c r="E49" s="26">
        <v>157</v>
      </c>
      <c r="F49" s="23" t="s">
        <v>135</v>
      </c>
      <c r="G49" s="34">
        <v>2021</v>
      </c>
      <c r="H49" s="35">
        <v>656.28</v>
      </c>
      <c r="I49" s="23" t="s">
        <v>17</v>
      </c>
      <c r="J49" s="23" t="s">
        <v>14</v>
      </c>
      <c r="K49" s="28">
        <f>A49+40</f>
        <v>44579</v>
      </c>
      <c r="L49" s="36">
        <v>44582</v>
      </c>
      <c r="M49" s="37">
        <f t="shared" si="0"/>
        <v>3</v>
      </c>
      <c r="N49" s="57">
        <f>H49*M49</f>
        <v>1968.84</v>
      </c>
    </row>
    <row r="50" spans="1:14" s="5" customFormat="1" x14ac:dyDescent="0.2">
      <c r="A50" s="25">
        <v>44539</v>
      </c>
      <c r="B50" s="23" t="s">
        <v>10</v>
      </c>
      <c r="C50" s="23" t="s">
        <v>202</v>
      </c>
      <c r="D50" s="26">
        <v>628</v>
      </c>
      <c r="E50" s="26">
        <v>254</v>
      </c>
      <c r="F50" s="23" t="s">
        <v>139</v>
      </c>
      <c r="G50" s="34">
        <v>2021</v>
      </c>
      <c r="H50" s="35">
        <v>325.16000000000003</v>
      </c>
      <c r="I50" s="23" t="s">
        <v>17</v>
      </c>
      <c r="J50" s="23" t="s">
        <v>14</v>
      </c>
      <c r="K50" s="28">
        <f>A50+40</f>
        <v>44579</v>
      </c>
      <c r="L50" s="36">
        <v>44586</v>
      </c>
      <c r="M50" s="37">
        <f t="shared" si="0"/>
        <v>7</v>
      </c>
      <c r="N50" s="57">
        <f>H50*M50</f>
        <v>2276.1200000000003</v>
      </c>
    </row>
    <row r="51" spans="1:14" s="5" customFormat="1" x14ac:dyDescent="0.2">
      <c r="A51" s="25">
        <v>44539</v>
      </c>
      <c r="B51" s="23" t="s">
        <v>10</v>
      </c>
      <c r="C51" s="23" t="s">
        <v>203</v>
      </c>
      <c r="D51" s="26">
        <v>629</v>
      </c>
      <c r="E51" s="26">
        <v>105</v>
      </c>
      <c r="F51" s="23" t="s">
        <v>131</v>
      </c>
      <c r="G51" s="34">
        <v>2021</v>
      </c>
      <c r="H51" s="35">
        <v>91.35</v>
      </c>
      <c r="I51" s="23" t="s">
        <v>17</v>
      </c>
      <c r="J51" s="23" t="s">
        <v>14</v>
      </c>
      <c r="K51" s="28">
        <f>A51+40</f>
        <v>44579</v>
      </c>
      <c r="L51" s="36">
        <v>44587</v>
      </c>
      <c r="M51" s="37">
        <f t="shared" si="0"/>
        <v>8</v>
      </c>
      <c r="N51" s="57">
        <f>H51*M51</f>
        <v>730.8</v>
      </c>
    </row>
    <row r="52" spans="1:14" s="5" customFormat="1" x14ac:dyDescent="0.2">
      <c r="A52" s="25">
        <v>44540</v>
      </c>
      <c r="B52" s="23" t="s">
        <v>10</v>
      </c>
      <c r="C52" s="23" t="s">
        <v>204</v>
      </c>
      <c r="D52" s="26">
        <v>630</v>
      </c>
      <c r="E52" s="26">
        <v>264</v>
      </c>
      <c r="F52" s="23" t="s">
        <v>30</v>
      </c>
      <c r="G52" s="34">
        <v>2021</v>
      </c>
      <c r="H52" s="35">
        <v>316.93</v>
      </c>
      <c r="I52" s="23" t="s">
        <v>31</v>
      </c>
      <c r="J52" s="23" t="s">
        <v>14</v>
      </c>
      <c r="K52" s="28">
        <f>A52+60</f>
        <v>44600</v>
      </c>
      <c r="L52" s="36">
        <v>44587</v>
      </c>
      <c r="M52" s="37">
        <f t="shared" si="0"/>
        <v>-13</v>
      </c>
      <c r="N52" s="57">
        <f>H52*M52</f>
        <v>-4120.09</v>
      </c>
    </row>
    <row r="53" spans="1:14" s="5" customFormat="1" x14ac:dyDescent="0.2">
      <c r="A53" s="25">
        <v>44540</v>
      </c>
      <c r="B53" s="23" t="s">
        <v>10</v>
      </c>
      <c r="C53" s="23" t="s">
        <v>205</v>
      </c>
      <c r="D53" s="26">
        <v>633</v>
      </c>
      <c r="E53" s="26">
        <v>1</v>
      </c>
      <c r="F53" s="23" t="s">
        <v>60</v>
      </c>
      <c r="G53" s="34">
        <v>2021</v>
      </c>
      <c r="H53" s="35">
        <v>351.64</v>
      </c>
      <c r="I53" s="23" t="s">
        <v>17</v>
      </c>
      <c r="J53" s="23" t="s">
        <v>14</v>
      </c>
      <c r="K53" s="28">
        <f>A53+40</f>
        <v>44580</v>
      </c>
      <c r="L53" s="36">
        <v>44587</v>
      </c>
      <c r="M53" s="37">
        <f t="shared" si="0"/>
        <v>7</v>
      </c>
      <c r="N53" s="57">
        <f>H53*M53</f>
        <v>2461.48</v>
      </c>
    </row>
    <row r="54" spans="1:14" s="5" customFormat="1" x14ac:dyDescent="0.2">
      <c r="A54" s="25">
        <v>44540</v>
      </c>
      <c r="B54" s="23" t="s">
        <v>10</v>
      </c>
      <c r="C54" s="23" t="s">
        <v>206</v>
      </c>
      <c r="D54" s="26">
        <v>634</v>
      </c>
      <c r="E54" s="26">
        <v>59</v>
      </c>
      <c r="F54" s="23" t="s">
        <v>245</v>
      </c>
      <c r="G54" s="34">
        <v>2021</v>
      </c>
      <c r="H54" s="35">
        <v>126.6</v>
      </c>
      <c r="I54" s="23" t="s">
        <v>17</v>
      </c>
      <c r="J54" s="23" t="s">
        <v>14</v>
      </c>
      <c r="K54" s="28">
        <f>A54+40</f>
        <v>44580</v>
      </c>
      <c r="L54" s="36">
        <v>44587</v>
      </c>
      <c r="M54" s="37">
        <f t="shared" si="0"/>
        <v>7</v>
      </c>
      <c r="N54" s="57">
        <f>H54*M54</f>
        <v>886.19999999999993</v>
      </c>
    </row>
    <row r="55" spans="1:14" s="5" customFormat="1" x14ac:dyDescent="0.2">
      <c r="A55" s="25">
        <v>44545</v>
      </c>
      <c r="B55" s="23" t="s">
        <v>10</v>
      </c>
      <c r="C55" s="23" t="s">
        <v>207</v>
      </c>
      <c r="D55" s="26">
        <v>635</v>
      </c>
      <c r="E55" s="26">
        <v>101</v>
      </c>
      <c r="F55" s="23" t="s">
        <v>50</v>
      </c>
      <c r="G55" s="34">
        <v>2021</v>
      </c>
      <c r="H55" s="35">
        <v>256.92</v>
      </c>
      <c r="I55" s="23" t="s">
        <v>17</v>
      </c>
      <c r="J55" s="23" t="s">
        <v>14</v>
      </c>
      <c r="K55" s="28">
        <f>A55+40</f>
        <v>44585</v>
      </c>
      <c r="L55" s="36">
        <v>44586</v>
      </c>
      <c r="M55" s="37">
        <f t="shared" si="0"/>
        <v>1</v>
      </c>
      <c r="N55" s="57">
        <f>H55*M55</f>
        <v>256.92</v>
      </c>
    </row>
    <row r="56" spans="1:14" s="5" customFormat="1" x14ac:dyDescent="0.2">
      <c r="A56" s="25">
        <v>44545</v>
      </c>
      <c r="B56" s="23" t="s">
        <v>21</v>
      </c>
      <c r="C56" s="23" t="s">
        <v>208</v>
      </c>
      <c r="D56" s="26">
        <v>636</v>
      </c>
      <c r="E56" s="26">
        <v>85</v>
      </c>
      <c r="F56" s="23" t="s">
        <v>121</v>
      </c>
      <c r="G56" s="34">
        <v>2021</v>
      </c>
      <c r="H56" s="35">
        <v>102</v>
      </c>
      <c r="I56" s="23" t="s">
        <v>17</v>
      </c>
      <c r="J56" s="23" t="s">
        <v>14</v>
      </c>
      <c r="K56" s="28">
        <f>A56+40</f>
        <v>44585</v>
      </c>
      <c r="L56" s="36">
        <v>44582</v>
      </c>
      <c r="M56" s="37">
        <f t="shared" si="0"/>
        <v>-3</v>
      </c>
      <c r="N56" s="57">
        <f>H56*M56</f>
        <v>-306</v>
      </c>
    </row>
    <row r="57" spans="1:14" s="5" customFormat="1" x14ac:dyDescent="0.2">
      <c r="A57" s="25">
        <v>44545</v>
      </c>
      <c r="B57" s="23" t="s">
        <v>10</v>
      </c>
      <c r="C57" s="23" t="s">
        <v>209</v>
      </c>
      <c r="D57" s="26">
        <v>637</v>
      </c>
      <c r="E57" s="26">
        <v>1</v>
      </c>
      <c r="F57" s="23" t="s">
        <v>60</v>
      </c>
      <c r="G57" s="34">
        <v>2021</v>
      </c>
      <c r="H57" s="35">
        <v>177.17</v>
      </c>
      <c r="I57" s="23" t="s">
        <v>17</v>
      </c>
      <c r="J57" s="23" t="s">
        <v>14</v>
      </c>
      <c r="K57" s="28">
        <f>A57+40</f>
        <v>44585</v>
      </c>
      <c r="L57" s="36">
        <v>44587</v>
      </c>
      <c r="M57" s="37">
        <f t="shared" si="0"/>
        <v>2</v>
      </c>
      <c r="N57" s="57">
        <f>H57*M57</f>
        <v>354.34</v>
      </c>
    </row>
    <row r="58" spans="1:14" s="5" customFormat="1" x14ac:dyDescent="0.2">
      <c r="A58" s="25">
        <v>44545</v>
      </c>
      <c r="B58" s="23" t="s">
        <v>10</v>
      </c>
      <c r="C58" s="23" t="s">
        <v>210</v>
      </c>
      <c r="D58" s="26">
        <v>638</v>
      </c>
      <c r="E58" s="26">
        <v>1</v>
      </c>
      <c r="F58" s="23" t="s">
        <v>60</v>
      </c>
      <c r="G58" s="34">
        <v>2021</v>
      </c>
      <c r="H58" s="35">
        <v>72.290000000000006</v>
      </c>
      <c r="I58" s="23" t="s">
        <v>17</v>
      </c>
      <c r="J58" s="23" t="s">
        <v>14</v>
      </c>
      <c r="K58" s="28">
        <f>A58+40</f>
        <v>44585</v>
      </c>
      <c r="L58" s="36">
        <v>44587</v>
      </c>
      <c r="M58" s="37">
        <f t="shared" si="0"/>
        <v>2</v>
      </c>
      <c r="N58" s="57">
        <f>H58*M58</f>
        <v>144.58000000000001</v>
      </c>
    </row>
    <row r="59" spans="1:14" s="5" customFormat="1" x14ac:dyDescent="0.2">
      <c r="A59" s="25">
        <v>44545</v>
      </c>
      <c r="B59" s="23" t="s">
        <v>21</v>
      </c>
      <c r="C59" s="23" t="s">
        <v>211</v>
      </c>
      <c r="D59" s="26">
        <v>639</v>
      </c>
      <c r="E59" s="26">
        <v>85</v>
      </c>
      <c r="F59" s="23" t="s">
        <v>121</v>
      </c>
      <c r="G59" s="34">
        <v>2021</v>
      </c>
      <c r="H59" s="35">
        <v>142</v>
      </c>
      <c r="I59" s="23" t="s">
        <v>17</v>
      </c>
      <c r="J59" s="23" t="s">
        <v>14</v>
      </c>
      <c r="K59" s="28">
        <f>A59+40</f>
        <v>44585</v>
      </c>
      <c r="L59" s="36">
        <v>44582</v>
      </c>
      <c r="M59" s="37">
        <f t="shared" si="0"/>
        <v>-3</v>
      </c>
      <c r="N59" s="57">
        <f>H59*M59</f>
        <v>-426</v>
      </c>
    </row>
    <row r="60" spans="1:14" s="5" customFormat="1" x14ac:dyDescent="0.2">
      <c r="A60" s="25">
        <v>44546</v>
      </c>
      <c r="B60" s="23" t="s">
        <v>10</v>
      </c>
      <c r="C60" s="23" t="s">
        <v>212</v>
      </c>
      <c r="D60" s="26">
        <v>641</v>
      </c>
      <c r="E60" s="26">
        <v>138</v>
      </c>
      <c r="F60" s="23" t="s">
        <v>63</v>
      </c>
      <c r="G60" s="34">
        <v>2021</v>
      </c>
      <c r="H60" s="35">
        <v>500</v>
      </c>
      <c r="I60" s="23" t="s">
        <v>17</v>
      </c>
      <c r="J60" s="23" t="s">
        <v>14</v>
      </c>
      <c r="K60" s="28">
        <f>A60+40</f>
        <v>44586</v>
      </c>
      <c r="L60" s="36">
        <v>44587</v>
      </c>
      <c r="M60" s="37">
        <f t="shared" si="0"/>
        <v>1</v>
      </c>
      <c r="N60" s="57">
        <f>H60*M60</f>
        <v>500</v>
      </c>
    </row>
    <row r="61" spans="1:14" s="5" customFormat="1" x14ac:dyDescent="0.2">
      <c r="A61" s="25">
        <v>44546</v>
      </c>
      <c r="B61" s="23" t="s">
        <v>21</v>
      </c>
      <c r="C61" s="23" t="s">
        <v>213</v>
      </c>
      <c r="D61" s="26">
        <v>642</v>
      </c>
      <c r="E61" s="26">
        <v>85</v>
      </c>
      <c r="F61" s="23" t="s">
        <v>121</v>
      </c>
      <c r="G61" s="34">
        <v>2021</v>
      </c>
      <c r="H61" s="35">
        <v>35</v>
      </c>
      <c r="I61" s="23" t="s">
        <v>17</v>
      </c>
      <c r="J61" s="23" t="s">
        <v>14</v>
      </c>
      <c r="K61" s="28">
        <f>A61+40</f>
        <v>44586</v>
      </c>
      <c r="L61" s="36">
        <v>44582</v>
      </c>
      <c r="M61" s="37">
        <f t="shared" si="0"/>
        <v>-4</v>
      </c>
      <c r="N61" s="57">
        <f>H61*M61</f>
        <v>-140</v>
      </c>
    </row>
    <row r="62" spans="1:14" s="5" customFormat="1" x14ac:dyDescent="0.2">
      <c r="A62" s="25">
        <v>44547</v>
      </c>
      <c r="B62" s="23" t="s">
        <v>10</v>
      </c>
      <c r="C62" s="23" t="s">
        <v>214</v>
      </c>
      <c r="D62" s="26">
        <v>643</v>
      </c>
      <c r="E62" s="26">
        <v>10</v>
      </c>
      <c r="F62" s="23" t="s">
        <v>104</v>
      </c>
      <c r="G62" s="34">
        <v>2021</v>
      </c>
      <c r="H62" s="35">
        <v>153.25</v>
      </c>
      <c r="I62" s="23" t="s">
        <v>105</v>
      </c>
      <c r="J62" s="23" t="s">
        <v>14</v>
      </c>
      <c r="K62" s="28">
        <v>44571</v>
      </c>
      <c r="L62" s="36">
        <v>44571</v>
      </c>
      <c r="M62" s="37">
        <f t="shared" si="0"/>
        <v>0</v>
      </c>
      <c r="N62" s="57">
        <f>H62*M62</f>
        <v>0</v>
      </c>
    </row>
    <row r="63" spans="1:14" s="5" customFormat="1" x14ac:dyDescent="0.2">
      <c r="A63" s="25">
        <v>44547</v>
      </c>
      <c r="B63" s="23" t="s">
        <v>10</v>
      </c>
      <c r="C63" s="23" t="s">
        <v>215</v>
      </c>
      <c r="D63" s="26">
        <v>645</v>
      </c>
      <c r="E63" s="26">
        <v>1</v>
      </c>
      <c r="F63" s="23" t="s">
        <v>60</v>
      </c>
      <c r="G63" s="34">
        <v>2021</v>
      </c>
      <c r="H63" s="35">
        <v>66.12</v>
      </c>
      <c r="I63" s="23" t="s">
        <v>17</v>
      </c>
      <c r="J63" s="23" t="s">
        <v>14</v>
      </c>
      <c r="K63" s="28">
        <f>A63+40</f>
        <v>44587</v>
      </c>
      <c r="L63" s="36">
        <v>44587</v>
      </c>
      <c r="M63" s="37">
        <f t="shared" si="0"/>
        <v>0</v>
      </c>
      <c r="N63" s="57">
        <f>H63*M63</f>
        <v>0</v>
      </c>
    </row>
    <row r="64" spans="1:14" s="5" customFormat="1" x14ac:dyDescent="0.2">
      <c r="A64" s="25">
        <v>44547</v>
      </c>
      <c r="B64" s="23" t="s">
        <v>10</v>
      </c>
      <c r="C64" s="23" t="s">
        <v>216</v>
      </c>
      <c r="D64" s="26">
        <v>647</v>
      </c>
      <c r="E64" s="26">
        <v>193</v>
      </c>
      <c r="F64" s="23" t="s">
        <v>70</v>
      </c>
      <c r="G64" s="34">
        <v>2021</v>
      </c>
      <c r="H64" s="35">
        <v>55.75</v>
      </c>
      <c r="I64" s="23" t="s">
        <v>17</v>
      </c>
      <c r="J64" s="23" t="s">
        <v>14</v>
      </c>
      <c r="K64" s="28">
        <f>A64+40</f>
        <v>44587</v>
      </c>
      <c r="L64" s="36">
        <v>44586</v>
      </c>
      <c r="M64" s="37">
        <f t="shared" si="0"/>
        <v>-1</v>
      </c>
      <c r="N64" s="57">
        <f>H64*M64</f>
        <v>-55.75</v>
      </c>
    </row>
    <row r="65" spans="1:14" s="5" customFormat="1" x14ac:dyDescent="0.2">
      <c r="A65" s="25">
        <v>44547</v>
      </c>
      <c r="B65" s="23" t="s">
        <v>10</v>
      </c>
      <c r="C65" s="23" t="s">
        <v>217</v>
      </c>
      <c r="D65" s="26">
        <v>648</v>
      </c>
      <c r="E65" s="26">
        <v>20</v>
      </c>
      <c r="F65" s="23" t="s">
        <v>246</v>
      </c>
      <c r="G65" s="34">
        <v>2021</v>
      </c>
      <c r="H65" s="35">
        <v>966.81</v>
      </c>
      <c r="I65" s="23" t="s">
        <v>17</v>
      </c>
      <c r="J65" s="23" t="s">
        <v>14</v>
      </c>
      <c r="K65" s="28">
        <f>A65+40</f>
        <v>44587</v>
      </c>
      <c r="L65" s="36">
        <v>44587</v>
      </c>
      <c r="M65" s="37">
        <f t="shared" si="0"/>
        <v>0</v>
      </c>
      <c r="N65" s="57">
        <f>H65*M65</f>
        <v>0</v>
      </c>
    </row>
    <row r="66" spans="1:14" s="5" customFormat="1" x14ac:dyDescent="0.2">
      <c r="A66" s="25">
        <v>44550</v>
      </c>
      <c r="B66" s="23" t="s">
        <v>10</v>
      </c>
      <c r="C66" s="23" t="s">
        <v>218</v>
      </c>
      <c r="D66" s="26">
        <v>649</v>
      </c>
      <c r="E66" s="26">
        <v>270</v>
      </c>
      <c r="F66" s="23" t="s">
        <v>65</v>
      </c>
      <c r="G66" s="34">
        <v>2021</v>
      </c>
      <c r="H66" s="35">
        <v>1261.69</v>
      </c>
      <c r="I66" s="23" t="s">
        <v>17</v>
      </c>
      <c r="J66" s="23" t="s">
        <v>14</v>
      </c>
      <c r="K66" s="28">
        <f>A66+40</f>
        <v>44590</v>
      </c>
      <c r="L66" s="36">
        <v>44587</v>
      </c>
      <c r="M66" s="37">
        <f t="shared" si="0"/>
        <v>-3</v>
      </c>
      <c r="N66" s="57">
        <f>H66*M66</f>
        <v>-3785.07</v>
      </c>
    </row>
    <row r="67" spans="1:14" s="5" customFormat="1" x14ac:dyDescent="0.2">
      <c r="A67" s="25">
        <v>44550</v>
      </c>
      <c r="B67" s="23" t="s">
        <v>10</v>
      </c>
      <c r="C67" s="23" t="s">
        <v>219</v>
      </c>
      <c r="D67" s="26">
        <v>650</v>
      </c>
      <c r="E67" s="26">
        <v>270</v>
      </c>
      <c r="F67" s="23" t="s">
        <v>65</v>
      </c>
      <c r="G67" s="34">
        <v>2021</v>
      </c>
      <c r="H67" s="35">
        <v>2362.21</v>
      </c>
      <c r="I67" s="23" t="s">
        <v>17</v>
      </c>
      <c r="J67" s="23" t="s">
        <v>14</v>
      </c>
      <c r="K67" s="28">
        <f>A67+40</f>
        <v>44590</v>
      </c>
      <c r="L67" s="36">
        <v>44587</v>
      </c>
      <c r="M67" s="37">
        <f t="shared" si="0"/>
        <v>-3</v>
      </c>
      <c r="N67" s="57">
        <f>H67*M67</f>
        <v>-7086.63</v>
      </c>
    </row>
    <row r="68" spans="1:14" s="5" customFormat="1" x14ac:dyDescent="0.2">
      <c r="A68" s="25">
        <v>44552</v>
      </c>
      <c r="B68" s="23" t="s">
        <v>10</v>
      </c>
      <c r="C68" s="23" t="s">
        <v>221</v>
      </c>
      <c r="D68" s="26">
        <v>652</v>
      </c>
      <c r="E68" s="26">
        <v>124</v>
      </c>
      <c r="F68" s="23" t="s">
        <v>247</v>
      </c>
      <c r="G68" s="34">
        <v>2021</v>
      </c>
      <c r="H68" s="35">
        <v>526</v>
      </c>
      <c r="I68" s="23" t="s">
        <v>17</v>
      </c>
      <c r="J68" s="23" t="s">
        <v>14</v>
      </c>
      <c r="K68" s="28">
        <f>A68+40</f>
        <v>44592</v>
      </c>
      <c r="L68" s="36">
        <v>44586</v>
      </c>
      <c r="M68" s="37">
        <f t="shared" si="0"/>
        <v>-6</v>
      </c>
      <c r="N68" s="57">
        <f>H68*M68</f>
        <v>-3156</v>
      </c>
    </row>
    <row r="69" spans="1:14" s="5" customFormat="1" x14ac:dyDescent="0.2">
      <c r="A69" s="25">
        <v>44557</v>
      </c>
      <c r="B69" s="23" t="s">
        <v>10</v>
      </c>
      <c r="C69" s="23" t="s">
        <v>222</v>
      </c>
      <c r="D69" s="26">
        <v>654</v>
      </c>
      <c r="E69" s="26">
        <v>262</v>
      </c>
      <c r="F69" s="23" t="s">
        <v>90</v>
      </c>
      <c r="G69" s="34">
        <v>2021</v>
      </c>
      <c r="H69" s="35">
        <v>280.33</v>
      </c>
      <c r="I69" s="23" t="s">
        <v>31</v>
      </c>
      <c r="J69" s="23" t="s">
        <v>14</v>
      </c>
      <c r="K69" s="28">
        <f>A69+60</f>
        <v>44617</v>
      </c>
      <c r="L69" s="36">
        <v>44623</v>
      </c>
      <c r="M69" s="37">
        <f t="shared" si="0"/>
        <v>6</v>
      </c>
      <c r="N69" s="57">
        <f>H69*M69</f>
        <v>1681.98</v>
      </c>
    </row>
    <row r="70" spans="1:14" s="5" customFormat="1" x14ac:dyDescent="0.2">
      <c r="A70" s="25">
        <v>44557</v>
      </c>
      <c r="B70" s="23" t="s">
        <v>10</v>
      </c>
      <c r="C70" s="23" t="s">
        <v>223</v>
      </c>
      <c r="D70" s="26">
        <v>657</v>
      </c>
      <c r="E70" s="26">
        <v>104</v>
      </c>
      <c r="F70" s="23" t="s">
        <v>127</v>
      </c>
      <c r="G70" s="34">
        <v>2021</v>
      </c>
      <c r="H70" s="35">
        <v>41.93</v>
      </c>
      <c r="I70" s="23" t="s">
        <v>17</v>
      </c>
      <c r="J70" s="23" t="s">
        <v>14</v>
      </c>
      <c r="K70" s="28">
        <f>A70+40</f>
        <v>44597</v>
      </c>
      <c r="L70" s="36">
        <v>44586</v>
      </c>
      <c r="M70" s="37">
        <f t="shared" si="0"/>
        <v>-11</v>
      </c>
      <c r="N70" s="57">
        <f>H70*M70</f>
        <v>-461.23</v>
      </c>
    </row>
    <row r="71" spans="1:14" s="5" customFormat="1" x14ac:dyDescent="0.2">
      <c r="A71" s="25">
        <v>44557</v>
      </c>
      <c r="B71" s="23" t="s">
        <v>10</v>
      </c>
      <c r="C71" s="23" t="s">
        <v>224</v>
      </c>
      <c r="D71" s="26">
        <v>658</v>
      </c>
      <c r="E71" s="26">
        <v>27</v>
      </c>
      <c r="F71" s="23" t="s">
        <v>72</v>
      </c>
      <c r="G71" s="34">
        <v>2021</v>
      </c>
      <c r="H71" s="35">
        <v>79.599999999999994</v>
      </c>
      <c r="I71" s="23" t="s">
        <v>17</v>
      </c>
      <c r="J71" s="23" t="s">
        <v>14</v>
      </c>
      <c r="K71" s="28">
        <f>A71+40</f>
        <v>44597</v>
      </c>
      <c r="L71" s="36">
        <v>44586</v>
      </c>
      <c r="M71" s="37">
        <f t="shared" si="0"/>
        <v>-11</v>
      </c>
      <c r="N71" s="57">
        <f>H71*M71</f>
        <v>-875.59999999999991</v>
      </c>
    </row>
    <row r="72" spans="1:14" s="5" customFormat="1" x14ac:dyDescent="0.2">
      <c r="A72" s="25">
        <v>44557</v>
      </c>
      <c r="B72" s="23" t="s">
        <v>10</v>
      </c>
      <c r="C72" s="23" t="s">
        <v>225</v>
      </c>
      <c r="D72" s="26">
        <v>659</v>
      </c>
      <c r="E72" s="26">
        <v>269</v>
      </c>
      <c r="F72" s="23" t="s">
        <v>240</v>
      </c>
      <c r="G72" s="34">
        <v>2021</v>
      </c>
      <c r="H72" s="35">
        <v>347</v>
      </c>
      <c r="I72" s="23" t="s">
        <v>31</v>
      </c>
      <c r="J72" s="23" t="s">
        <v>14</v>
      </c>
      <c r="K72" s="28">
        <f>A72+60</f>
        <v>44617</v>
      </c>
      <c r="L72" s="36">
        <v>44623</v>
      </c>
      <c r="M72" s="37">
        <f t="shared" ref="M72:M82" si="1">SUM(L72-K72)</f>
        <v>6</v>
      </c>
      <c r="N72" s="57">
        <f>H72*M72</f>
        <v>2082</v>
      </c>
    </row>
    <row r="73" spans="1:14" s="5" customFormat="1" x14ac:dyDescent="0.2">
      <c r="A73" s="25">
        <v>44558</v>
      </c>
      <c r="B73" s="23" t="s">
        <v>10</v>
      </c>
      <c r="C73" s="23" t="s">
        <v>226</v>
      </c>
      <c r="D73" s="26">
        <v>660</v>
      </c>
      <c r="E73" s="26">
        <v>8</v>
      </c>
      <c r="F73" s="23" t="s">
        <v>134</v>
      </c>
      <c r="G73" s="34">
        <v>2021</v>
      </c>
      <c r="H73" s="35">
        <v>66.39</v>
      </c>
      <c r="I73" s="23" t="s">
        <v>17</v>
      </c>
      <c r="J73" s="23" t="s">
        <v>14</v>
      </c>
      <c r="K73" s="28">
        <f>A73+40</f>
        <v>44598</v>
      </c>
      <c r="L73" s="36">
        <v>44610</v>
      </c>
      <c r="M73" s="37">
        <f t="shared" si="1"/>
        <v>12</v>
      </c>
      <c r="N73" s="57">
        <f>H73*M73</f>
        <v>796.68000000000006</v>
      </c>
    </row>
    <row r="74" spans="1:14" s="5" customFormat="1" x14ac:dyDescent="0.2">
      <c r="A74" s="25">
        <v>44559</v>
      </c>
      <c r="B74" s="23" t="s">
        <v>10</v>
      </c>
      <c r="C74" s="23" t="s">
        <v>227</v>
      </c>
      <c r="D74" s="26">
        <v>661</v>
      </c>
      <c r="E74" s="26">
        <v>245</v>
      </c>
      <c r="F74" s="23" t="s">
        <v>93</v>
      </c>
      <c r="G74" s="34">
        <v>2021</v>
      </c>
      <c r="H74" s="35">
        <v>2247.15</v>
      </c>
      <c r="I74" s="23" t="s">
        <v>17</v>
      </c>
      <c r="J74" s="23" t="s">
        <v>14</v>
      </c>
      <c r="K74" s="28">
        <f>A74+40</f>
        <v>44599</v>
      </c>
      <c r="L74" s="36">
        <v>44582</v>
      </c>
      <c r="M74" s="37">
        <f t="shared" si="1"/>
        <v>-17</v>
      </c>
      <c r="N74" s="57">
        <f>H74*M74</f>
        <v>-38201.550000000003</v>
      </c>
    </row>
    <row r="75" spans="1:14" s="5" customFormat="1" x14ac:dyDescent="0.2">
      <c r="A75" s="25">
        <v>44559</v>
      </c>
      <c r="B75" s="23" t="s">
        <v>10</v>
      </c>
      <c r="C75" s="23" t="s">
        <v>228</v>
      </c>
      <c r="D75" s="26">
        <v>662</v>
      </c>
      <c r="E75" s="26">
        <v>191</v>
      </c>
      <c r="F75" s="23" t="s">
        <v>115</v>
      </c>
      <c r="G75" s="34">
        <v>2021</v>
      </c>
      <c r="H75" s="35">
        <v>83</v>
      </c>
      <c r="I75" s="23" t="s">
        <v>17</v>
      </c>
      <c r="J75" s="23" t="s">
        <v>14</v>
      </c>
      <c r="K75" s="28">
        <f>A75+40</f>
        <v>44599</v>
      </c>
      <c r="L75" s="36">
        <v>44607</v>
      </c>
      <c r="M75" s="37">
        <f t="shared" si="1"/>
        <v>8</v>
      </c>
      <c r="N75" s="57">
        <f>H75*M75</f>
        <v>664</v>
      </c>
    </row>
    <row r="76" spans="1:14" s="5" customFormat="1" x14ac:dyDescent="0.2">
      <c r="A76" s="25">
        <v>44559</v>
      </c>
      <c r="B76" s="23" t="s">
        <v>10</v>
      </c>
      <c r="C76" s="23" t="s">
        <v>229</v>
      </c>
      <c r="D76" s="26">
        <v>663</v>
      </c>
      <c r="E76" s="26">
        <v>100</v>
      </c>
      <c r="F76" s="23" t="s">
        <v>238</v>
      </c>
      <c r="G76" s="34">
        <v>2021</v>
      </c>
      <c r="H76" s="35">
        <v>958.66</v>
      </c>
      <c r="I76" s="23" t="s">
        <v>31</v>
      </c>
      <c r="J76" s="23" t="s">
        <v>14</v>
      </c>
      <c r="K76" s="28">
        <f>A76+60</f>
        <v>44619</v>
      </c>
      <c r="L76" s="36">
        <v>44630</v>
      </c>
      <c r="M76" s="37">
        <f t="shared" si="1"/>
        <v>11</v>
      </c>
      <c r="N76" s="57">
        <f>H76*M76</f>
        <v>10545.26</v>
      </c>
    </row>
    <row r="77" spans="1:14" s="5" customFormat="1" x14ac:dyDescent="0.2">
      <c r="A77" s="25">
        <v>44559</v>
      </c>
      <c r="B77" s="23" t="s">
        <v>10</v>
      </c>
      <c r="C77" s="23" t="s">
        <v>230</v>
      </c>
      <c r="D77" s="26">
        <v>664</v>
      </c>
      <c r="E77" s="26">
        <v>61</v>
      </c>
      <c r="F77" s="23" t="s">
        <v>99</v>
      </c>
      <c r="G77" s="34">
        <v>2021</v>
      </c>
      <c r="H77" s="35">
        <v>300.97000000000003</v>
      </c>
      <c r="I77" s="23" t="s">
        <v>17</v>
      </c>
      <c r="J77" s="23" t="s">
        <v>14</v>
      </c>
      <c r="K77" s="28">
        <f>A77+40</f>
        <v>44599</v>
      </c>
      <c r="L77" s="36">
        <v>44586</v>
      </c>
      <c r="M77" s="37">
        <f t="shared" si="1"/>
        <v>-13</v>
      </c>
      <c r="N77" s="57">
        <f>H77*M77</f>
        <v>-3912.6100000000006</v>
      </c>
    </row>
    <row r="78" spans="1:14" s="5" customFormat="1" x14ac:dyDescent="0.2">
      <c r="A78" s="25">
        <v>44561</v>
      </c>
      <c r="B78" s="23" t="s">
        <v>10</v>
      </c>
      <c r="C78" s="23" t="s">
        <v>231</v>
      </c>
      <c r="D78" s="26">
        <v>665</v>
      </c>
      <c r="E78" s="26">
        <v>193</v>
      </c>
      <c r="F78" s="23" t="s">
        <v>70</v>
      </c>
      <c r="G78" s="34">
        <v>2021</v>
      </c>
      <c r="H78" s="35">
        <v>95.08</v>
      </c>
      <c r="I78" s="23" t="s">
        <v>17</v>
      </c>
      <c r="J78" s="23" t="s">
        <v>14</v>
      </c>
      <c r="K78" s="28">
        <f>A78+40</f>
        <v>44601</v>
      </c>
      <c r="L78" s="36">
        <v>44586</v>
      </c>
      <c r="M78" s="37">
        <f t="shared" si="1"/>
        <v>-15</v>
      </c>
      <c r="N78" s="57">
        <f>H78*M78</f>
        <v>-1426.2</v>
      </c>
    </row>
    <row r="79" spans="1:14" s="5" customFormat="1" x14ac:dyDescent="0.2">
      <c r="A79" s="25">
        <v>44561</v>
      </c>
      <c r="B79" s="23" t="s">
        <v>10</v>
      </c>
      <c r="C79" s="23" t="s">
        <v>232</v>
      </c>
      <c r="D79" s="26">
        <v>666</v>
      </c>
      <c r="E79" s="26">
        <v>193</v>
      </c>
      <c r="F79" s="23" t="s">
        <v>70</v>
      </c>
      <c r="G79" s="34">
        <v>2021</v>
      </c>
      <c r="H79" s="35">
        <v>59.83</v>
      </c>
      <c r="I79" s="23" t="s">
        <v>17</v>
      </c>
      <c r="J79" s="23" t="s">
        <v>14</v>
      </c>
      <c r="K79" s="28">
        <f>A79+40</f>
        <v>44601</v>
      </c>
      <c r="L79" s="36">
        <v>44586</v>
      </c>
      <c r="M79" s="37">
        <f t="shared" si="1"/>
        <v>-15</v>
      </c>
      <c r="N79" s="57">
        <f>H79*M79</f>
        <v>-897.44999999999993</v>
      </c>
    </row>
    <row r="80" spans="1:14" s="5" customFormat="1" x14ac:dyDescent="0.2">
      <c r="A80" s="25">
        <v>44561</v>
      </c>
      <c r="B80" s="23" t="s">
        <v>10</v>
      </c>
      <c r="C80" s="23" t="s">
        <v>233</v>
      </c>
      <c r="D80" s="26">
        <v>668</v>
      </c>
      <c r="E80" s="26">
        <v>267</v>
      </c>
      <c r="F80" s="23" t="s">
        <v>80</v>
      </c>
      <c r="G80" s="34">
        <v>2021</v>
      </c>
      <c r="H80" s="35">
        <v>756.42</v>
      </c>
      <c r="I80" s="23" t="s">
        <v>31</v>
      </c>
      <c r="J80" s="23" t="s">
        <v>14</v>
      </c>
      <c r="K80" s="28">
        <f>A80+60</f>
        <v>44621</v>
      </c>
      <c r="L80" s="36">
        <v>44595</v>
      </c>
      <c r="M80" s="37">
        <f t="shared" si="1"/>
        <v>-26</v>
      </c>
      <c r="N80" s="57">
        <f>H80*M80</f>
        <v>-19666.919999999998</v>
      </c>
    </row>
    <row r="81" spans="1:14" s="5" customFormat="1" x14ac:dyDescent="0.2">
      <c r="A81" s="25">
        <v>44561</v>
      </c>
      <c r="B81" s="23" t="s">
        <v>10</v>
      </c>
      <c r="C81" s="23" t="s">
        <v>234</v>
      </c>
      <c r="D81" s="26">
        <v>669</v>
      </c>
      <c r="E81" s="26">
        <v>5</v>
      </c>
      <c r="F81" s="23" t="s">
        <v>74</v>
      </c>
      <c r="G81" s="34">
        <v>2021</v>
      </c>
      <c r="H81" s="35">
        <v>14</v>
      </c>
      <c r="I81" s="23" t="s">
        <v>17</v>
      </c>
      <c r="J81" s="23" t="s">
        <v>14</v>
      </c>
      <c r="K81" s="28">
        <f>A81+40</f>
        <v>44601</v>
      </c>
      <c r="L81" s="36">
        <v>44586</v>
      </c>
      <c r="M81" s="37">
        <f t="shared" si="1"/>
        <v>-15</v>
      </c>
      <c r="N81" s="57">
        <f>H81*M81</f>
        <v>-210</v>
      </c>
    </row>
    <row r="82" spans="1:14" s="5" customFormat="1" x14ac:dyDescent="0.2">
      <c r="A82" s="25">
        <v>44561</v>
      </c>
      <c r="B82" s="23" t="s">
        <v>10</v>
      </c>
      <c r="C82" s="23" t="s">
        <v>235</v>
      </c>
      <c r="D82" s="26">
        <v>670</v>
      </c>
      <c r="E82" s="26">
        <v>11</v>
      </c>
      <c r="F82" s="23" t="s">
        <v>78</v>
      </c>
      <c r="G82" s="34">
        <v>2021</v>
      </c>
      <c r="H82" s="35">
        <v>28.6</v>
      </c>
      <c r="I82" s="23" t="s">
        <v>17</v>
      </c>
      <c r="J82" s="23" t="s">
        <v>14</v>
      </c>
      <c r="K82" s="28">
        <f>A82+40</f>
        <v>44601</v>
      </c>
      <c r="L82" s="36">
        <v>44586</v>
      </c>
      <c r="M82" s="37">
        <f t="shared" si="1"/>
        <v>-15</v>
      </c>
      <c r="N82" s="57">
        <f>H82*M82</f>
        <v>-429</v>
      </c>
    </row>
    <row r="83" spans="1:14" s="5" customFormat="1" x14ac:dyDescent="0.2">
      <c r="A83" s="25">
        <v>44564</v>
      </c>
      <c r="B83" s="23" t="s">
        <v>10</v>
      </c>
      <c r="C83" s="23" t="s">
        <v>11</v>
      </c>
      <c r="D83" s="26">
        <v>1</v>
      </c>
      <c r="E83" s="26">
        <v>248</v>
      </c>
      <c r="F83" s="27" t="s">
        <v>12</v>
      </c>
      <c r="G83" s="32">
        <v>2022</v>
      </c>
      <c r="H83" s="33">
        <v>680.42</v>
      </c>
      <c r="I83" s="23" t="s">
        <v>13</v>
      </c>
      <c r="J83" s="23" t="s">
        <v>14</v>
      </c>
      <c r="K83" s="28">
        <f>A83+40</f>
        <v>44604</v>
      </c>
      <c r="L83" s="39" t="s">
        <v>148</v>
      </c>
      <c r="M83" s="38">
        <f>L83-K83</f>
        <v>-18</v>
      </c>
      <c r="N83" s="58">
        <f>H83*M83</f>
        <v>-12247.56</v>
      </c>
    </row>
    <row r="84" spans="1:14" s="5" customFormat="1" x14ac:dyDescent="0.2">
      <c r="A84" s="25">
        <v>44564</v>
      </c>
      <c r="B84" s="23" t="s">
        <v>10</v>
      </c>
      <c r="C84" s="23" t="s">
        <v>15</v>
      </c>
      <c r="D84" s="26">
        <v>2</v>
      </c>
      <c r="E84" s="26">
        <v>77</v>
      </c>
      <c r="F84" s="27" t="s">
        <v>16</v>
      </c>
      <c r="G84" s="32">
        <v>2022</v>
      </c>
      <c r="H84" s="33">
        <v>2146.42</v>
      </c>
      <c r="I84" s="23" t="s">
        <v>17</v>
      </c>
      <c r="J84" s="23" t="s">
        <v>14</v>
      </c>
      <c r="K84" s="28">
        <f>A84+40</f>
        <v>44604</v>
      </c>
      <c r="L84" s="39" t="s">
        <v>149</v>
      </c>
      <c r="M84" s="38">
        <f t="shared" ref="M84:M143" si="2">L84-K84</f>
        <v>-16</v>
      </c>
      <c r="N84" s="58">
        <f>H84*M84</f>
        <v>-34342.720000000001</v>
      </c>
    </row>
    <row r="85" spans="1:14" s="5" customFormat="1" x14ac:dyDescent="0.2">
      <c r="A85" s="25">
        <v>44565</v>
      </c>
      <c r="B85" s="23" t="s">
        <v>10</v>
      </c>
      <c r="C85" s="23" t="s">
        <v>18</v>
      </c>
      <c r="D85" s="26">
        <v>3</v>
      </c>
      <c r="E85" s="26">
        <v>82</v>
      </c>
      <c r="F85" s="27" t="s">
        <v>19</v>
      </c>
      <c r="G85" s="32">
        <v>2022</v>
      </c>
      <c r="H85" s="33">
        <v>1885.21</v>
      </c>
      <c r="I85" s="23" t="s">
        <v>20</v>
      </c>
      <c r="J85" s="23" t="s">
        <v>14</v>
      </c>
      <c r="K85" s="28">
        <f>A85+40</f>
        <v>44605</v>
      </c>
      <c r="L85" s="39" t="s">
        <v>150</v>
      </c>
      <c r="M85" s="38">
        <f t="shared" si="2"/>
        <v>-23</v>
      </c>
      <c r="N85" s="59">
        <f>H85*M85</f>
        <v>-43359.83</v>
      </c>
    </row>
    <row r="86" spans="1:14" s="5" customFormat="1" x14ac:dyDescent="0.2">
      <c r="A86" s="25">
        <v>44565</v>
      </c>
      <c r="B86" s="23" t="s">
        <v>21</v>
      </c>
      <c r="C86" s="23" t="s">
        <v>22</v>
      </c>
      <c r="D86" s="26">
        <v>4</v>
      </c>
      <c r="E86" s="26">
        <v>217</v>
      </c>
      <c r="F86" s="27" t="s">
        <v>23</v>
      </c>
      <c r="G86" s="32">
        <v>2022</v>
      </c>
      <c r="H86" s="33">
        <v>91.32</v>
      </c>
      <c r="I86" s="23" t="s">
        <v>24</v>
      </c>
      <c r="J86" s="23" t="s">
        <v>14</v>
      </c>
      <c r="K86" s="28">
        <v>44565</v>
      </c>
      <c r="L86" s="39" t="s">
        <v>149</v>
      </c>
      <c r="M86" s="38">
        <f t="shared" si="2"/>
        <v>23</v>
      </c>
      <c r="N86" s="58">
        <f>H86*M86</f>
        <v>2100.3599999999997</v>
      </c>
    </row>
    <row r="87" spans="1:14" s="5" customFormat="1" x14ac:dyDescent="0.2">
      <c r="A87" s="25">
        <v>44566</v>
      </c>
      <c r="B87" s="23" t="s">
        <v>10</v>
      </c>
      <c r="C87" s="23" t="s">
        <v>25</v>
      </c>
      <c r="D87" s="26">
        <v>5</v>
      </c>
      <c r="E87" s="26">
        <v>24</v>
      </c>
      <c r="F87" s="27" t="s">
        <v>26</v>
      </c>
      <c r="G87" s="32">
        <v>2022</v>
      </c>
      <c r="H87" s="33">
        <v>56.63</v>
      </c>
      <c r="I87" s="23" t="s">
        <v>27</v>
      </c>
      <c r="J87" s="23" t="s">
        <v>14</v>
      </c>
      <c r="K87" s="28">
        <f>A87+40</f>
        <v>44606</v>
      </c>
      <c r="L87" s="39" t="s">
        <v>151</v>
      </c>
      <c r="M87" s="38">
        <f t="shared" si="2"/>
        <v>-40</v>
      </c>
      <c r="N87" s="58">
        <f>H87*M87</f>
        <v>-2265.2000000000003</v>
      </c>
    </row>
    <row r="88" spans="1:14" s="5" customFormat="1" x14ac:dyDescent="0.2">
      <c r="A88" s="25">
        <v>44568</v>
      </c>
      <c r="B88" s="23" t="s">
        <v>10</v>
      </c>
      <c r="C88" s="23" t="s">
        <v>28</v>
      </c>
      <c r="D88" s="26">
        <v>6</v>
      </c>
      <c r="E88" s="26">
        <v>153</v>
      </c>
      <c r="F88" s="27" t="s">
        <v>29</v>
      </c>
      <c r="G88" s="32">
        <v>2022</v>
      </c>
      <c r="H88" s="33">
        <v>741.48</v>
      </c>
      <c r="I88" s="23" t="s">
        <v>20</v>
      </c>
      <c r="J88" s="23" t="s">
        <v>14</v>
      </c>
      <c r="K88" s="28">
        <f>A88+40</f>
        <v>44608</v>
      </c>
      <c r="L88" s="39" t="s">
        <v>152</v>
      </c>
      <c r="M88" s="38">
        <f t="shared" si="2"/>
        <v>15</v>
      </c>
      <c r="N88" s="58">
        <f>H88*M88</f>
        <v>11122.2</v>
      </c>
    </row>
    <row r="89" spans="1:14" s="5" customFormat="1" x14ac:dyDescent="0.2">
      <c r="A89" s="25">
        <v>44568</v>
      </c>
      <c r="B89" s="23" t="s">
        <v>10</v>
      </c>
      <c r="C89" s="23" t="s">
        <v>32</v>
      </c>
      <c r="D89" s="26">
        <v>8</v>
      </c>
      <c r="E89" s="26">
        <v>264</v>
      </c>
      <c r="F89" s="27" t="s">
        <v>30</v>
      </c>
      <c r="G89" s="32">
        <v>2022</v>
      </c>
      <c r="H89" s="33">
        <v>34.450000000000003</v>
      </c>
      <c r="I89" s="23" t="s">
        <v>31</v>
      </c>
      <c r="J89" s="23" t="s">
        <v>14</v>
      </c>
      <c r="K89" s="28">
        <f>A89+60</f>
        <v>44628</v>
      </c>
      <c r="L89" s="39" t="s">
        <v>152</v>
      </c>
      <c r="M89" s="38">
        <f t="shared" si="2"/>
        <v>-5</v>
      </c>
      <c r="N89" s="58">
        <f>H89*M89</f>
        <v>-172.25</v>
      </c>
    </row>
    <row r="90" spans="1:14" s="5" customFormat="1" x14ac:dyDescent="0.2">
      <c r="A90" s="25">
        <v>44568</v>
      </c>
      <c r="B90" s="23" t="s">
        <v>10</v>
      </c>
      <c r="C90" s="23" t="s">
        <v>33</v>
      </c>
      <c r="D90" s="26">
        <v>9</v>
      </c>
      <c r="E90" s="26">
        <v>258</v>
      </c>
      <c r="F90" s="27" t="s">
        <v>34</v>
      </c>
      <c r="G90" s="32">
        <v>2022</v>
      </c>
      <c r="H90" s="33">
        <v>1093.33</v>
      </c>
      <c r="I90" s="23" t="s">
        <v>17</v>
      </c>
      <c r="J90" s="23" t="s">
        <v>14</v>
      </c>
      <c r="K90" s="28">
        <f>A90+40</f>
        <v>44608</v>
      </c>
      <c r="L90" s="39" t="s">
        <v>150</v>
      </c>
      <c r="M90" s="38">
        <f t="shared" si="2"/>
        <v>-26</v>
      </c>
      <c r="N90" s="58">
        <f>H90*M90</f>
        <v>-28426.579999999998</v>
      </c>
    </row>
    <row r="91" spans="1:14" s="5" customFormat="1" x14ac:dyDescent="0.2">
      <c r="A91" s="25">
        <v>44568</v>
      </c>
      <c r="B91" s="23" t="s">
        <v>10</v>
      </c>
      <c r="C91" s="23" t="s">
        <v>35</v>
      </c>
      <c r="D91" s="26">
        <v>10</v>
      </c>
      <c r="E91" s="26">
        <v>258</v>
      </c>
      <c r="F91" s="27" t="s">
        <v>34</v>
      </c>
      <c r="G91" s="32">
        <v>2022</v>
      </c>
      <c r="H91" s="33">
        <v>1313.58</v>
      </c>
      <c r="I91" s="23" t="s">
        <v>17</v>
      </c>
      <c r="J91" s="23" t="s">
        <v>14</v>
      </c>
      <c r="K91" s="28">
        <f>A91+40</f>
        <v>44608</v>
      </c>
      <c r="L91" s="39" t="s">
        <v>150</v>
      </c>
      <c r="M91" s="38">
        <f t="shared" si="2"/>
        <v>-26</v>
      </c>
      <c r="N91" s="58">
        <f>H91*M91</f>
        <v>-34153.08</v>
      </c>
    </row>
    <row r="92" spans="1:14" s="5" customFormat="1" x14ac:dyDescent="0.2">
      <c r="A92" s="25">
        <v>44568</v>
      </c>
      <c r="B92" s="23" t="s">
        <v>10</v>
      </c>
      <c r="C92" s="23" t="s">
        <v>36</v>
      </c>
      <c r="D92" s="26">
        <v>11</v>
      </c>
      <c r="E92" s="26">
        <v>258</v>
      </c>
      <c r="F92" s="27" t="s">
        <v>34</v>
      </c>
      <c r="G92" s="32">
        <v>2022</v>
      </c>
      <c r="H92" s="33">
        <v>1471.84</v>
      </c>
      <c r="I92" s="23" t="s">
        <v>17</v>
      </c>
      <c r="J92" s="23" t="s">
        <v>14</v>
      </c>
      <c r="K92" s="28">
        <f>A92+40</f>
        <v>44608</v>
      </c>
      <c r="L92" s="39" t="s">
        <v>150</v>
      </c>
      <c r="M92" s="38">
        <f t="shared" si="2"/>
        <v>-26</v>
      </c>
      <c r="N92" s="58">
        <f>H92*M92</f>
        <v>-38267.839999999997</v>
      </c>
    </row>
    <row r="93" spans="1:14" s="5" customFormat="1" x14ac:dyDescent="0.2">
      <c r="A93" s="25">
        <v>44568</v>
      </c>
      <c r="B93" s="23" t="s">
        <v>10</v>
      </c>
      <c r="C93" s="23" t="s">
        <v>37</v>
      </c>
      <c r="D93" s="26">
        <v>12</v>
      </c>
      <c r="E93" s="26">
        <v>258</v>
      </c>
      <c r="F93" s="27" t="s">
        <v>34</v>
      </c>
      <c r="G93" s="32">
        <v>2022</v>
      </c>
      <c r="H93" s="33">
        <v>1451.42</v>
      </c>
      <c r="I93" s="23" t="s">
        <v>17</v>
      </c>
      <c r="J93" s="23" t="s">
        <v>14</v>
      </c>
      <c r="K93" s="28">
        <f>A93+40</f>
        <v>44608</v>
      </c>
      <c r="L93" s="39" t="s">
        <v>150</v>
      </c>
      <c r="M93" s="38">
        <f t="shared" si="2"/>
        <v>-26</v>
      </c>
      <c r="N93" s="58">
        <f>H93*M93</f>
        <v>-37736.92</v>
      </c>
    </row>
    <row r="94" spans="1:14" s="5" customFormat="1" x14ac:dyDescent="0.2">
      <c r="A94" s="25">
        <v>44571</v>
      </c>
      <c r="B94" s="23" t="s">
        <v>21</v>
      </c>
      <c r="C94" s="23" t="s">
        <v>38</v>
      </c>
      <c r="D94" s="26">
        <v>13</v>
      </c>
      <c r="E94" s="26">
        <v>231</v>
      </c>
      <c r="F94" s="27" t="s">
        <v>39</v>
      </c>
      <c r="G94" s="32">
        <v>2022</v>
      </c>
      <c r="H94" s="33">
        <v>3062</v>
      </c>
      <c r="I94" s="23" t="s">
        <v>24</v>
      </c>
      <c r="J94" s="23" t="s">
        <v>14</v>
      </c>
      <c r="K94" s="28">
        <v>44571</v>
      </c>
      <c r="L94" s="39" t="s">
        <v>153</v>
      </c>
      <c r="M94" s="38">
        <f t="shared" si="2"/>
        <v>1</v>
      </c>
      <c r="N94" s="58">
        <f>H94*M94</f>
        <v>3062</v>
      </c>
    </row>
    <row r="95" spans="1:14" s="5" customFormat="1" x14ac:dyDescent="0.2">
      <c r="A95" s="25">
        <v>44571</v>
      </c>
      <c r="B95" s="23" t="s">
        <v>10</v>
      </c>
      <c r="C95" s="23" t="s">
        <v>40</v>
      </c>
      <c r="D95" s="26">
        <v>14</v>
      </c>
      <c r="E95" s="26">
        <v>58</v>
      </c>
      <c r="F95" s="27" t="s">
        <v>41</v>
      </c>
      <c r="G95" s="32">
        <v>2022</v>
      </c>
      <c r="H95" s="33">
        <v>96.36</v>
      </c>
      <c r="I95" s="23" t="s">
        <v>20</v>
      </c>
      <c r="J95" s="23" t="s">
        <v>14</v>
      </c>
      <c r="K95" s="28">
        <f>A95+40</f>
        <v>44611</v>
      </c>
      <c r="L95" s="39" t="s">
        <v>154</v>
      </c>
      <c r="M95" s="38">
        <f t="shared" si="2"/>
        <v>-24</v>
      </c>
      <c r="N95" s="58">
        <f>H95*M95</f>
        <v>-2312.64</v>
      </c>
    </row>
    <row r="96" spans="1:14" s="5" customFormat="1" x14ac:dyDescent="0.2">
      <c r="A96" s="25">
        <v>44571</v>
      </c>
      <c r="B96" s="23" t="s">
        <v>10</v>
      </c>
      <c r="C96" s="23" t="s">
        <v>42</v>
      </c>
      <c r="D96" s="26">
        <v>15</v>
      </c>
      <c r="E96" s="26">
        <v>110</v>
      </c>
      <c r="F96" s="27" t="s">
        <v>43</v>
      </c>
      <c r="G96" s="32">
        <v>2022</v>
      </c>
      <c r="H96" s="33">
        <v>65</v>
      </c>
      <c r="I96" s="23" t="s">
        <v>20</v>
      </c>
      <c r="J96" s="23" t="s">
        <v>14</v>
      </c>
      <c r="K96" s="28">
        <f>A96+40</f>
        <v>44611</v>
      </c>
      <c r="L96" s="39" t="s">
        <v>148</v>
      </c>
      <c r="M96" s="38">
        <f t="shared" si="2"/>
        <v>-25</v>
      </c>
      <c r="N96" s="58">
        <f>H96*M96</f>
        <v>-1625</v>
      </c>
    </row>
    <row r="97" spans="1:14" s="5" customFormat="1" x14ac:dyDescent="0.2">
      <c r="A97" s="25">
        <v>44571</v>
      </c>
      <c r="B97" s="23" t="s">
        <v>10</v>
      </c>
      <c r="C97" s="23" t="s">
        <v>44</v>
      </c>
      <c r="D97" s="26">
        <v>16</v>
      </c>
      <c r="E97" s="26">
        <v>110</v>
      </c>
      <c r="F97" s="27" t="s">
        <v>43</v>
      </c>
      <c r="G97" s="32">
        <v>2022</v>
      </c>
      <c r="H97" s="33">
        <v>160</v>
      </c>
      <c r="I97" s="23" t="s">
        <v>20</v>
      </c>
      <c r="J97" s="23" t="s">
        <v>14</v>
      </c>
      <c r="K97" s="28">
        <f>A97+40</f>
        <v>44611</v>
      </c>
      <c r="L97" s="39" t="s">
        <v>148</v>
      </c>
      <c r="M97" s="38">
        <f t="shared" si="2"/>
        <v>-25</v>
      </c>
      <c r="N97" s="58">
        <f>H97*M97</f>
        <v>-4000</v>
      </c>
    </row>
    <row r="98" spans="1:14" s="5" customFormat="1" x14ac:dyDescent="0.2">
      <c r="A98" s="25">
        <v>44571</v>
      </c>
      <c r="B98" s="23" t="s">
        <v>10</v>
      </c>
      <c r="C98" s="23" t="s">
        <v>45</v>
      </c>
      <c r="D98" s="26">
        <v>17</v>
      </c>
      <c r="E98" s="26">
        <v>240</v>
      </c>
      <c r="F98" s="27" t="s">
        <v>46</v>
      </c>
      <c r="G98" s="32">
        <v>2022</v>
      </c>
      <c r="H98" s="33">
        <v>152</v>
      </c>
      <c r="I98" s="23" t="s">
        <v>17</v>
      </c>
      <c r="J98" s="23" t="s">
        <v>14</v>
      </c>
      <c r="K98" s="28">
        <f>A98+40</f>
        <v>44611</v>
      </c>
      <c r="L98" s="39" t="s">
        <v>152</v>
      </c>
      <c r="M98" s="38">
        <f t="shared" si="2"/>
        <v>12</v>
      </c>
      <c r="N98" s="58">
        <f>H98*M98</f>
        <v>1824</v>
      </c>
    </row>
    <row r="99" spans="1:14" s="5" customFormat="1" x14ac:dyDescent="0.2">
      <c r="A99" s="25">
        <v>44572</v>
      </c>
      <c r="B99" s="23" t="s">
        <v>10</v>
      </c>
      <c r="C99" s="23" t="s">
        <v>47</v>
      </c>
      <c r="D99" s="26">
        <v>18</v>
      </c>
      <c r="E99" s="26">
        <v>64</v>
      </c>
      <c r="F99" s="27" t="s">
        <v>48</v>
      </c>
      <c r="G99" s="32">
        <v>2022</v>
      </c>
      <c r="H99" s="33">
        <v>175.41</v>
      </c>
      <c r="I99" s="23" t="s">
        <v>24</v>
      </c>
      <c r="J99" s="23" t="s">
        <v>14</v>
      </c>
      <c r="K99" s="28">
        <v>44571</v>
      </c>
      <c r="L99" s="39" t="s">
        <v>155</v>
      </c>
      <c r="M99" s="38">
        <f t="shared" si="2"/>
        <v>0</v>
      </c>
      <c r="N99" s="58">
        <f>H99*M99</f>
        <v>0</v>
      </c>
    </row>
    <row r="100" spans="1:14" s="5" customFormat="1" x14ac:dyDescent="0.2">
      <c r="A100" s="25">
        <v>44572</v>
      </c>
      <c r="B100" s="23" t="s">
        <v>10</v>
      </c>
      <c r="C100" s="23" t="s">
        <v>49</v>
      </c>
      <c r="D100" s="26">
        <v>19</v>
      </c>
      <c r="E100" s="26">
        <v>101</v>
      </c>
      <c r="F100" s="27" t="s">
        <v>50</v>
      </c>
      <c r="G100" s="32">
        <v>2022</v>
      </c>
      <c r="H100" s="33">
        <v>306.72000000000003</v>
      </c>
      <c r="I100" s="23" t="s">
        <v>20</v>
      </c>
      <c r="J100" s="23" t="s">
        <v>14</v>
      </c>
      <c r="K100" s="28">
        <f>A100+40</f>
        <v>44612</v>
      </c>
      <c r="L100" s="39" t="s">
        <v>156</v>
      </c>
      <c r="M100" s="38">
        <f t="shared" si="2"/>
        <v>10</v>
      </c>
      <c r="N100" s="58">
        <f>H100*M100</f>
        <v>3067.2000000000003</v>
      </c>
    </row>
    <row r="101" spans="1:14" s="5" customFormat="1" x14ac:dyDescent="0.2">
      <c r="A101" s="25">
        <v>44573</v>
      </c>
      <c r="B101" s="23" t="s">
        <v>10</v>
      </c>
      <c r="C101" s="23" t="s">
        <v>51</v>
      </c>
      <c r="D101" s="26">
        <v>20</v>
      </c>
      <c r="E101" s="26">
        <v>156</v>
      </c>
      <c r="F101" s="27" t="s">
        <v>52</v>
      </c>
      <c r="G101" s="32">
        <v>2022</v>
      </c>
      <c r="H101" s="33">
        <v>55.2</v>
      </c>
      <c r="I101" s="23" t="s">
        <v>24</v>
      </c>
      <c r="J101" s="23" t="s">
        <v>14</v>
      </c>
      <c r="K101" s="28">
        <v>44573</v>
      </c>
      <c r="L101" s="39" t="s">
        <v>157</v>
      </c>
      <c r="M101" s="38">
        <f t="shared" si="2"/>
        <v>0</v>
      </c>
      <c r="N101" s="58">
        <f>H101*M101</f>
        <v>0</v>
      </c>
    </row>
    <row r="102" spans="1:14" s="5" customFormat="1" x14ac:dyDescent="0.2">
      <c r="A102" s="25">
        <v>44574</v>
      </c>
      <c r="B102" s="23" t="s">
        <v>10</v>
      </c>
      <c r="C102" s="23" t="s">
        <v>53</v>
      </c>
      <c r="D102" s="26">
        <v>21</v>
      </c>
      <c r="E102" s="26">
        <v>49</v>
      </c>
      <c r="F102" s="27" t="s">
        <v>54</v>
      </c>
      <c r="G102" s="32">
        <v>2022</v>
      </c>
      <c r="H102" s="33">
        <v>990</v>
      </c>
      <c r="I102" s="23" t="s">
        <v>20</v>
      </c>
      <c r="J102" s="23" t="s">
        <v>14</v>
      </c>
      <c r="K102" s="28">
        <f>A102+40</f>
        <v>44614</v>
      </c>
      <c r="L102" s="39" t="s">
        <v>154</v>
      </c>
      <c r="M102" s="38">
        <f t="shared" si="2"/>
        <v>-27</v>
      </c>
      <c r="N102" s="58">
        <f>H102*M102</f>
        <v>-26730</v>
      </c>
    </row>
    <row r="103" spans="1:14" s="5" customFormat="1" x14ac:dyDescent="0.2">
      <c r="A103" s="25">
        <v>44581</v>
      </c>
      <c r="B103" s="23" t="s">
        <v>10</v>
      </c>
      <c r="C103" s="23" t="s">
        <v>56</v>
      </c>
      <c r="D103" s="26">
        <v>23</v>
      </c>
      <c r="E103" s="26">
        <v>276</v>
      </c>
      <c r="F103" s="27" t="s">
        <v>55</v>
      </c>
      <c r="G103" s="32">
        <v>2022</v>
      </c>
      <c r="H103" s="33">
        <v>66.19</v>
      </c>
      <c r="I103" s="23" t="s">
        <v>17</v>
      </c>
      <c r="J103" s="23" t="s">
        <v>14</v>
      </c>
      <c r="K103" s="28">
        <f>A103+40</f>
        <v>44621</v>
      </c>
      <c r="L103" s="39" t="s">
        <v>152</v>
      </c>
      <c r="M103" s="38">
        <f t="shared" si="2"/>
        <v>2</v>
      </c>
      <c r="N103" s="58">
        <f>H103*M103</f>
        <v>132.38</v>
      </c>
    </row>
    <row r="104" spans="1:14" s="5" customFormat="1" x14ac:dyDescent="0.2">
      <c r="A104" s="25">
        <v>44581</v>
      </c>
      <c r="B104" s="23" t="s">
        <v>21</v>
      </c>
      <c r="C104" s="23" t="s">
        <v>57</v>
      </c>
      <c r="D104" s="26">
        <v>24</v>
      </c>
      <c r="E104" s="26">
        <v>271</v>
      </c>
      <c r="F104" s="27" t="s">
        <v>58</v>
      </c>
      <c r="G104" s="32">
        <v>2022</v>
      </c>
      <c r="H104" s="33">
        <v>2156.96</v>
      </c>
      <c r="I104" s="23" t="s">
        <v>17</v>
      </c>
      <c r="J104" s="23" t="s">
        <v>14</v>
      </c>
      <c r="K104" s="28">
        <f>A104+40</f>
        <v>44621</v>
      </c>
      <c r="L104" s="39" t="s">
        <v>152</v>
      </c>
      <c r="M104" s="38">
        <f t="shared" si="2"/>
        <v>2</v>
      </c>
      <c r="N104" s="58">
        <f>H104*M104</f>
        <v>4313.92</v>
      </c>
    </row>
    <row r="105" spans="1:14" s="5" customFormat="1" x14ac:dyDescent="0.2">
      <c r="A105" s="25">
        <v>44581</v>
      </c>
      <c r="B105" s="23" t="s">
        <v>10</v>
      </c>
      <c r="C105" s="23" t="s">
        <v>59</v>
      </c>
      <c r="D105" s="26">
        <v>25</v>
      </c>
      <c r="E105" s="26">
        <v>1</v>
      </c>
      <c r="F105" s="27" t="s">
        <v>60</v>
      </c>
      <c r="G105" s="32">
        <v>2022</v>
      </c>
      <c r="H105" s="33">
        <v>1885.25</v>
      </c>
      <c r="I105" s="23" t="s">
        <v>17</v>
      </c>
      <c r="J105" s="23" t="s">
        <v>14</v>
      </c>
      <c r="K105" s="28">
        <f>A105+40</f>
        <v>44621</v>
      </c>
      <c r="L105" s="39" t="s">
        <v>152</v>
      </c>
      <c r="M105" s="38">
        <f t="shared" si="2"/>
        <v>2</v>
      </c>
      <c r="N105" s="58">
        <f>H105*M105</f>
        <v>3770.5</v>
      </c>
    </row>
    <row r="106" spans="1:14" s="5" customFormat="1" x14ac:dyDescent="0.2">
      <c r="A106" s="25">
        <v>44589</v>
      </c>
      <c r="B106" s="23" t="s">
        <v>10</v>
      </c>
      <c r="C106" s="23" t="s">
        <v>61</v>
      </c>
      <c r="D106" s="26">
        <v>27</v>
      </c>
      <c r="E106" s="26">
        <v>101</v>
      </c>
      <c r="F106" s="27" t="s">
        <v>50</v>
      </c>
      <c r="G106" s="32">
        <v>2022</v>
      </c>
      <c r="H106" s="33">
        <v>148.4</v>
      </c>
      <c r="I106" s="23" t="s">
        <v>20</v>
      </c>
      <c r="J106" s="23" t="s">
        <v>14</v>
      </c>
      <c r="K106" s="28">
        <f>A106+40</f>
        <v>44629</v>
      </c>
      <c r="L106" s="39" t="s">
        <v>156</v>
      </c>
      <c r="M106" s="38">
        <f t="shared" si="2"/>
        <v>-7</v>
      </c>
      <c r="N106" s="58">
        <f>H106*M106</f>
        <v>-1038.8</v>
      </c>
    </row>
    <row r="107" spans="1:14" s="5" customFormat="1" x14ac:dyDescent="0.2">
      <c r="A107" s="25">
        <v>44589</v>
      </c>
      <c r="B107" s="23" t="s">
        <v>10</v>
      </c>
      <c r="C107" s="23" t="s">
        <v>62</v>
      </c>
      <c r="D107" s="26">
        <v>28</v>
      </c>
      <c r="E107" s="26">
        <v>138</v>
      </c>
      <c r="F107" s="27" t="s">
        <v>63</v>
      </c>
      <c r="G107" s="32">
        <v>2022</v>
      </c>
      <c r="H107" s="33">
        <v>500</v>
      </c>
      <c r="I107" s="23" t="s">
        <v>17</v>
      </c>
      <c r="J107" s="23" t="s">
        <v>14</v>
      </c>
      <c r="K107" s="28">
        <f>A107+40</f>
        <v>44629</v>
      </c>
      <c r="L107" s="39" t="s">
        <v>152</v>
      </c>
      <c r="M107" s="38">
        <f t="shared" si="2"/>
        <v>-6</v>
      </c>
      <c r="N107" s="58">
        <f>H107*M107</f>
        <v>-3000</v>
      </c>
    </row>
    <row r="108" spans="1:14" s="5" customFormat="1" x14ac:dyDescent="0.2">
      <c r="A108" s="25">
        <v>44589</v>
      </c>
      <c r="B108" s="23" t="s">
        <v>10</v>
      </c>
      <c r="C108" s="23" t="s">
        <v>64</v>
      </c>
      <c r="D108" s="26">
        <v>29</v>
      </c>
      <c r="E108" s="26">
        <v>270</v>
      </c>
      <c r="F108" s="27" t="s">
        <v>65</v>
      </c>
      <c r="G108" s="32">
        <v>2022</v>
      </c>
      <c r="H108" s="33">
        <v>630.84</v>
      </c>
      <c r="I108" s="23" t="s">
        <v>17</v>
      </c>
      <c r="J108" s="23" t="s">
        <v>14</v>
      </c>
      <c r="K108" s="28">
        <f>A108+40</f>
        <v>44629</v>
      </c>
      <c r="L108" s="39" t="s">
        <v>152</v>
      </c>
      <c r="M108" s="38">
        <f t="shared" si="2"/>
        <v>-6</v>
      </c>
      <c r="N108" s="58">
        <f>H108*M108</f>
        <v>-3785.04</v>
      </c>
    </row>
    <row r="109" spans="1:14" s="5" customFormat="1" x14ac:dyDescent="0.2">
      <c r="A109" s="25">
        <v>44589</v>
      </c>
      <c r="B109" s="23" t="s">
        <v>10</v>
      </c>
      <c r="C109" s="23" t="s">
        <v>66</v>
      </c>
      <c r="D109" s="26">
        <v>30</v>
      </c>
      <c r="E109" s="26">
        <v>270</v>
      </c>
      <c r="F109" s="27" t="s">
        <v>65</v>
      </c>
      <c r="G109" s="32">
        <v>2022</v>
      </c>
      <c r="H109" s="33">
        <v>1317.16</v>
      </c>
      <c r="I109" s="23" t="s">
        <v>17</v>
      </c>
      <c r="J109" s="23" t="s">
        <v>14</v>
      </c>
      <c r="K109" s="28">
        <f>A109+40</f>
        <v>44629</v>
      </c>
      <c r="L109" s="39" t="s">
        <v>152</v>
      </c>
      <c r="M109" s="38">
        <f t="shared" si="2"/>
        <v>-6</v>
      </c>
      <c r="N109" s="58">
        <f>H109*M109</f>
        <v>-7902.9600000000009</v>
      </c>
    </row>
    <row r="110" spans="1:14" s="5" customFormat="1" x14ac:dyDescent="0.2">
      <c r="A110" s="25">
        <v>44589</v>
      </c>
      <c r="B110" s="23" t="s">
        <v>10</v>
      </c>
      <c r="C110" s="23" t="s">
        <v>67</v>
      </c>
      <c r="D110" s="26">
        <v>31</v>
      </c>
      <c r="E110" s="26">
        <v>248</v>
      </c>
      <c r="F110" s="27" t="s">
        <v>12</v>
      </c>
      <c r="G110" s="32">
        <v>2022</v>
      </c>
      <c r="H110" s="33">
        <v>35.28</v>
      </c>
      <c r="I110" s="23" t="s">
        <v>13</v>
      </c>
      <c r="J110" s="23" t="s">
        <v>14</v>
      </c>
      <c r="K110" s="28">
        <f>A110+40</f>
        <v>44629</v>
      </c>
      <c r="L110" s="39" t="s">
        <v>152</v>
      </c>
      <c r="M110" s="38">
        <f t="shared" si="2"/>
        <v>-6</v>
      </c>
      <c r="N110" s="58">
        <f>H110*M110</f>
        <v>-211.68</v>
      </c>
    </row>
    <row r="111" spans="1:14" s="5" customFormat="1" x14ac:dyDescent="0.2">
      <c r="A111" s="25">
        <v>44589</v>
      </c>
      <c r="B111" s="23" t="s">
        <v>10</v>
      </c>
      <c r="C111" s="23" t="s">
        <v>68</v>
      </c>
      <c r="D111" s="26">
        <v>32</v>
      </c>
      <c r="E111" s="26">
        <v>248</v>
      </c>
      <c r="F111" s="27" t="s">
        <v>12</v>
      </c>
      <c r="G111" s="32">
        <v>2022</v>
      </c>
      <c r="H111" s="33">
        <v>158.56</v>
      </c>
      <c r="I111" s="23" t="s">
        <v>13</v>
      </c>
      <c r="J111" s="23" t="s">
        <v>14</v>
      </c>
      <c r="K111" s="28">
        <f>A111+40</f>
        <v>44629</v>
      </c>
      <c r="L111" s="39" t="s">
        <v>152</v>
      </c>
      <c r="M111" s="38">
        <f t="shared" si="2"/>
        <v>-6</v>
      </c>
      <c r="N111" s="58">
        <f>H111*M111</f>
        <v>-951.36</v>
      </c>
    </row>
    <row r="112" spans="1:14" s="5" customFormat="1" x14ac:dyDescent="0.2">
      <c r="A112" s="25">
        <v>44589</v>
      </c>
      <c r="B112" s="23" t="s">
        <v>10</v>
      </c>
      <c r="C112" s="23" t="s">
        <v>69</v>
      </c>
      <c r="D112" s="26">
        <v>33</v>
      </c>
      <c r="E112" s="26">
        <v>193</v>
      </c>
      <c r="F112" s="27" t="s">
        <v>70</v>
      </c>
      <c r="G112" s="32">
        <v>2022</v>
      </c>
      <c r="H112" s="33">
        <v>494.02</v>
      </c>
      <c r="I112" s="23" t="s">
        <v>20</v>
      </c>
      <c r="J112" s="23" t="s">
        <v>14</v>
      </c>
      <c r="K112" s="28">
        <f>A112+40</f>
        <v>44629</v>
      </c>
      <c r="L112" s="40" t="s">
        <v>152</v>
      </c>
      <c r="M112" s="38">
        <f t="shared" si="2"/>
        <v>-6</v>
      </c>
      <c r="N112" s="58">
        <f>H112*M112</f>
        <v>-2964.12</v>
      </c>
    </row>
    <row r="113" spans="1:14" s="5" customFormat="1" x14ac:dyDescent="0.2">
      <c r="A113" s="25">
        <v>44592</v>
      </c>
      <c r="B113" s="23" t="s">
        <v>10</v>
      </c>
      <c r="C113" s="23" t="s">
        <v>71</v>
      </c>
      <c r="D113" s="26">
        <v>34</v>
      </c>
      <c r="E113" s="26">
        <v>27</v>
      </c>
      <c r="F113" s="27" t="s">
        <v>72</v>
      </c>
      <c r="G113" s="32">
        <v>2022</v>
      </c>
      <c r="H113" s="33">
        <v>64</v>
      </c>
      <c r="I113" s="23" t="s">
        <v>20</v>
      </c>
      <c r="J113" s="23" t="s">
        <v>14</v>
      </c>
      <c r="K113" s="28">
        <f>A113+40</f>
        <v>44632</v>
      </c>
      <c r="L113" s="39" t="s">
        <v>152</v>
      </c>
      <c r="M113" s="38">
        <f t="shared" si="2"/>
        <v>-9</v>
      </c>
      <c r="N113" s="58">
        <f>H113*M113</f>
        <v>-576</v>
      </c>
    </row>
    <row r="114" spans="1:14" s="5" customFormat="1" x14ac:dyDescent="0.2">
      <c r="A114" s="25">
        <v>44592</v>
      </c>
      <c r="B114" s="23" t="s">
        <v>10</v>
      </c>
      <c r="C114" s="23" t="s">
        <v>73</v>
      </c>
      <c r="D114" s="26">
        <v>35</v>
      </c>
      <c r="E114" s="26">
        <v>5</v>
      </c>
      <c r="F114" s="27" t="s">
        <v>74</v>
      </c>
      <c r="G114" s="32">
        <v>2022</v>
      </c>
      <c r="H114" s="33">
        <v>9.84</v>
      </c>
      <c r="I114" s="23" t="s">
        <v>20</v>
      </c>
      <c r="J114" s="23" t="s">
        <v>14</v>
      </c>
      <c r="K114" s="28">
        <f>A114+40</f>
        <v>44632</v>
      </c>
      <c r="L114" s="39" t="s">
        <v>152</v>
      </c>
      <c r="M114" s="38">
        <f t="shared" si="2"/>
        <v>-9</v>
      </c>
      <c r="N114" s="58">
        <f>H114*M114</f>
        <v>-88.56</v>
      </c>
    </row>
    <row r="115" spans="1:14" s="5" customFormat="1" x14ac:dyDescent="0.2">
      <c r="A115" s="25">
        <v>44592</v>
      </c>
      <c r="B115" s="23" t="s">
        <v>21</v>
      </c>
      <c r="C115" s="23" t="s">
        <v>75</v>
      </c>
      <c r="D115" s="26">
        <v>36</v>
      </c>
      <c r="E115" s="26">
        <v>231</v>
      </c>
      <c r="F115" s="27" t="s">
        <v>39</v>
      </c>
      <c r="G115" s="32">
        <v>2022</v>
      </c>
      <c r="H115" s="33">
        <v>3062</v>
      </c>
      <c r="I115" s="23" t="s">
        <v>24</v>
      </c>
      <c r="J115" s="23" t="s">
        <v>14</v>
      </c>
      <c r="K115" s="28">
        <f>A115+40</f>
        <v>44632</v>
      </c>
      <c r="L115" s="39" t="s">
        <v>158</v>
      </c>
      <c r="M115" s="38">
        <f t="shared" si="2"/>
        <v>-30</v>
      </c>
      <c r="N115" s="58">
        <f>H115*M115</f>
        <v>-91860</v>
      </c>
    </row>
    <row r="116" spans="1:14" s="5" customFormat="1" x14ac:dyDescent="0.2">
      <c r="A116" s="25">
        <v>44593</v>
      </c>
      <c r="B116" s="23" t="s">
        <v>10</v>
      </c>
      <c r="C116" s="23" t="s">
        <v>76</v>
      </c>
      <c r="D116" s="26">
        <v>37</v>
      </c>
      <c r="E116" s="26">
        <v>248</v>
      </c>
      <c r="F116" s="27" t="s">
        <v>12</v>
      </c>
      <c r="G116" s="32">
        <v>2022</v>
      </c>
      <c r="H116" s="33">
        <v>520.74</v>
      </c>
      <c r="I116" s="23" t="s">
        <v>13</v>
      </c>
      <c r="J116" s="23" t="s">
        <v>14</v>
      </c>
      <c r="K116" s="28">
        <f>A116+40</f>
        <v>44633</v>
      </c>
      <c r="L116" s="41">
        <v>44623</v>
      </c>
      <c r="M116" s="38">
        <f t="shared" si="2"/>
        <v>-10</v>
      </c>
      <c r="N116" s="58">
        <f>H116*M116</f>
        <v>-5207.3999999999996</v>
      </c>
    </row>
    <row r="117" spans="1:14" s="5" customFormat="1" x14ac:dyDescent="0.2">
      <c r="A117" s="25">
        <v>44593</v>
      </c>
      <c r="B117" s="23" t="s">
        <v>10</v>
      </c>
      <c r="C117" s="23" t="s">
        <v>77</v>
      </c>
      <c r="D117" s="26">
        <v>38</v>
      </c>
      <c r="E117" s="26">
        <v>11</v>
      </c>
      <c r="F117" s="27" t="s">
        <v>78</v>
      </c>
      <c r="G117" s="32">
        <v>2022</v>
      </c>
      <c r="H117" s="33">
        <v>38.17</v>
      </c>
      <c r="I117" s="23" t="s">
        <v>17</v>
      </c>
      <c r="J117" s="23" t="s">
        <v>14</v>
      </c>
      <c r="K117" s="28">
        <f>A117+40</f>
        <v>44633</v>
      </c>
      <c r="L117" s="41">
        <v>44623</v>
      </c>
      <c r="M117" s="38">
        <f t="shared" si="2"/>
        <v>-10</v>
      </c>
      <c r="N117" s="58">
        <f>H117*M117</f>
        <v>-381.70000000000005</v>
      </c>
    </row>
    <row r="118" spans="1:14" s="5" customFormat="1" x14ac:dyDescent="0.2">
      <c r="A118" s="25">
        <v>44593</v>
      </c>
      <c r="B118" s="23" t="s">
        <v>10</v>
      </c>
      <c r="C118" s="23" t="s">
        <v>79</v>
      </c>
      <c r="D118" s="26">
        <v>39</v>
      </c>
      <c r="E118" s="26">
        <v>267</v>
      </c>
      <c r="F118" s="27" t="s">
        <v>80</v>
      </c>
      <c r="G118" s="32">
        <v>2022</v>
      </c>
      <c r="H118" s="33">
        <v>1274.6300000000001</v>
      </c>
      <c r="I118" s="23" t="s">
        <v>31</v>
      </c>
      <c r="J118" s="23" t="s">
        <v>14</v>
      </c>
      <c r="K118" s="28">
        <f>A118+60</f>
        <v>44653</v>
      </c>
      <c r="L118" s="41">
        <v>44623</v>
      </c>
      <c r="M118" s="38">
        <f t="shared" si="2"/>
        <v>-30</v>
      </c>
      <c r="N118" s="58">
        <f>H118*M118</f>
        <v>-38238.9</v>
      </c>
    </row>
    <row r="119" spans="1:14" s="5" customFormat="1" x14ac:dyDescent="0.2">
      <c r="A119" s="25">
        <v>44593</v>
      </c>
      <c r="B119" s="23" t="s">
        <v>21</v>
      </c>
      <c r="C119" s="23" t="s">
        <v>81</v>
      </c>
      <c r="D119" s="26">
        <v>40</v>
      </c>
      <c r="E119" s="26">
        <v>236</v>
      </c>
      <c r="F119" s="27" t="s">
        <v>82</v>
      </c>
      <c r="G119" s="32">
        <v>2022</v>
      </c>
      <c r="H119" s="33">
        <v>3552.64</v>
      </c>
      <c r="I119" s="23" t="s">
        <v>17</v>
      </c>
      <c r="J119" s="23" t="s">
        <v>14</v>
      </c>
      <c r="K119" s="28">
        <f>A119+40</f>
        <v>44633</v>
      </c>
      <c r="L119" s="41">
        <v>44623</v>
      </c>
      <c r="M119" s="38">
        <f t="shared" si="2"/>
        <v>-10</v>
      </c>
      <c r="N119" s="58">
        <f>H119*M119</f>
        <v>-35526.400000000001</v>
      </c>
    </row>
    <row r="120" spans="1:14" s="5" customFormat="1" x14ac:dyDescent="0.2">
      <c r="A120" s="25">
        <v>44595</v>
      </c>
      <c r="B120" s="23" t="s">
        <v>10</v>
      </c>
      <c r="C120" s="23" t="s">
        <v>83</v>
      </c>
      <c r="D120" s="26">
        <v>42</v>
      </c>
      <c r="E120" s="26">
        <v>278</v>
      </c>
      <c r="F120" s="27" t="s">
        <v>84</v>
      </c>
      <c r="G120" s="32">
        <v>2022</v>
      </c>
      <c r="H120" s="33">
        <v>40.6</v>
      </c>
      <c r="I120" s="23" t="s">
        <v>17</v>
      </c>
      <c r="J120" s="23" t="s">
        <v>14</v>
      </c>
      <c r="K120" s="28">
        <f>A120+40</f>
        <v>44635</v>
      </c>
      <c r="L120" s="41">
        <v>44592</v>
      </c>
      <c r="M120" s="38">
        <f t="shared" si="2"/>
        <v>-43</v>
      </c>
      <c r="N120" s="58">
        <f>H120*M120</f>
        <v>-1745.8</v>
      </c>
    </row>
    <row r="121" spans="1:14" s="5" customFormat="1" x14ac:dyDescent="0.2">
      <c r="A121" s="25">
        <v>44595</v>
      </c>
      <c r="B121" s="23" t="s">
        <v>10</v>
      </c>
      <c r="C121" s="23" t="s">
        <v>85</v>
      </c>
      <c r="D121" s="26">
        <v>43</v>
      </c>
      <c r="E121" s="26">
        <v>82</v>
      </c>
      <c r="F121" s="27" t="s">
        <v>19</v>
      </c>
      <c r="G121" s="32">
        <v>2022</v>
      </c>
      <c r="H121" s="33">
        <v>1970.04</v>
      </c>
      <c r="I121" s="23" t="s">
        <v>20</v>
      </c>
      <c r="J121" s="23" t="s">
        <v>14</v>
      </c>
      <c r="K121" s="28">
        <f>A121+40</f>
        <v>44635</v>
      </c>
      <c r="L121" s="41">
        <v>44623</v>
      </c>
      <c r="M121" s="38">
        <f t="shared" si="2"/>
        <v>-12</v>
      </c>
      <c r="N121" s="58">
        <f>H121*M121</f>
        <v>-23640.48</v>
      </c>
    </row>
    <row r="122" spans="1:14" s="5" customFormat="1" x14ac:dyDescent="0.2">
      <c r="A122" s="25">
        <v>44595</v>
      </c>
      <c r="B122" s="23" t="s">
        <v>10</v>
      </c>
      <c r="C122" s="23" t="s">
        <v>86</v>
      </c>
      <c r="D122" s="26">
        <v>46</v>
      </c>
      <c r="E122" s="26">
        <v>49</v>
      </c>
      <c r="F122" s="27" t="s">
        <v>54</v>
      </c>
      <c r="G122" s="32">
        <v>2022</v>
      </c>
      <c r="H122" s="33">
        <v>17310</v>
      </c>
      <c r="I122" s="23" t="s">
        <v>20</v>
      </c>
      <c r="J122" s="23" t="s">
        <v>14</v>
      </c>
      <c r="K122" s="28">
        <f>A122+40</f>
        <v>44635</v>
      </c>
      <c r="L122" s="41">
        <v>44623</v>
      </c>
      <c r="M122" s="38">
        <f t="shared" si="2"/>
        <v>-12</v>
      </c>
      <c r="N122" s="58">
        <f>H122*M122</f>
        <v>-207720</v>
      </c>
    </row>
    <row r="123" spans="1:14" s="5" customFormat="1" x14ac:dyDescent="0.2">
      <c r="A123" s="25">
        <v>44595</v>
      </c>
      <c r="B123" s="23" t="s">
        <v>10</v>
      </c>
      <c r="C123" s="23" t="s">
        <v>87</v>
      </c>
      <c r="D123" s="26">
        <v>47</v>
      </c>
      <c r="E123" s="26">
        <v>6</v>
      </c>
      <c r="F123" s="27" t="s">
        <v>88</v>
      </c>
      <c r="G123" s="32">
        <v>2022</v>
      </c>
      <c r="H123" s="33">
        <v>264</v>
      </c>
      <c r="I123" s="23" t="s">
        <v>20</v>
      </c>
      <c r="J123" s="23" t="s">
        <v>14</v>
      </c>
      <c r="K123" s="28">
        <f>A123+40</f>
        <v>44635</v>
      </c>
      <c r="L123" s="41">
        <v>44623</v>
      </c>
      <c r="M123" s="38">
        <f t="shared" si="2"/>
        <v>-12</v>
      </c>
      <c r="N123" s="58">
        <f>H123*M123</f>
        <v>-3168</v>
      </c>
    </row>
    <row r="124" spans="1:14" s="5" customFormat="1" x14ac:dyDescent="0.2">
      <c r="A124" s="25">
        <v>44596</v>
      </c>
      <c r="B124" s="23" t="s">
        <v>10</v>
      </c>
      <c r="C124" s="23" t="s">
        <v>89</v>
      </c>
      <c r="D124" s="26">
        <v>48</v>
      </c>
      <c r="E124" s="26">
        <v>262</v>
      </c>
      <c r="F124" s="27" t="s">
        <v>90</v>
      </c>
      <c r="G124" s="32">
        <v>2022</v>
      </c>
      <c r="H124" s="33">
        <v>330.53</v>
      </c>
      <c r="I124" s="23" t="s">
        <v>31</v>
      </c>
      <c r="J124" s="23" t="s">
        <v>14</v>
      </c>
      <c r="K124" s="28">
        <f>A124+60</f>
        <v>44656</v>
      </c>
      <c r="L124" s="41">
        <v>44623</v>
      </c>
      <c r="M124" s="38">
        <f t="shared" si="2"/>
        <v>-33</v>
      </c>
      <c r="N124" s="58">
        <f>H124*M124</f>
        <v>-10907.49</v>
      </c>
    </row>
    <row r="125" spans="1:14" s="5" customFormat="1" x14ac:dyDescent="0.2">
      <c r="A125" s="25">
        <v>44596</v>
      </c>
      <c r="B125" s="23" t="s">
        <v>10</v>
      </c>
      <c r="C125" s="23" t="s">
        <v>92</v>
      </c>
      <c r="D125" s="26">
        <v>50</v>
      </c>
      <c r="E125" s="26">
        <v>245</v>
      </c>
      <c r="F125" s="27" t="s">
        <v>93</v>
      </c>
      <c r="G125" s="32">
        <v>2022</v>
      </c>
      <c r="H125" s="33">
        <v>384.15</v>
      </c>
      <c r="I125" s="23" t="s">
        <v>17</v>
      </c>
      <c r="J125" s="23" t="s">
        <v>14</v>
      </c>
      <c r="K125" s="28">
        <f>A125+40</f>
        <v>44636</v>
      </c>
      <c r="L125" s="41">
        <v>44623</v>
      </c>
      <c r="M125" s="38">
        <f t="shared" si="2"/>
        <v>-13</v>
      </c>
      <c r="N125" s="58">
        <f>H125*M125</f>
        <v>-4993.95</v>
      </c>
    </row>
    <row r="126" spans="1:14" s="5" customFormat="1" x14ac:dyDescent="0.2">
      <c r="A126" s="25">
        <v>44596</v>
      </c>
      <c r="B126" s="23" t="s">
        <v>10</v>
      </c>
      <c r="C126" s="23" t="s">
        <v>94</v>
      </c>
      <c r="D126" s="26">
        <v>51</v>
      </c>
      <c r="E126" s="26">
        <v>240</v>
      </c>
      <c r="F126" s="27" t="s">
        <v>46</v>
      </c>
      <c r="G126" s="32">
        <v>2022</v>
      </c>
      <c r="H126" s="33">
        <v>152</v>
      </c>
      <c r="I126" s="23" t="s">
        <v>17</v>
      </c>
      <c r="J126" s="23" t="s">
        <v>14</v>
      </c>
      <c r="K126" s="28">
        <f>A126+40</f>
        <v>44636</v>
      </c>
      <c r="L126" s="41">
        <v>44623</v>
      </c>
      <c r="M126" s="38">
        <f t="shared" si="2"/>
        <v>-13</v>
      </c>
      <c r="N126" s="58">
        <f>H126*M126</f>
        <v>-1976</v>
      </c>
    </row>
    <row r="127" spans="1:14" s="5" customFormat="1" x14ac:dyDescent="0.2">
      <c r="A127" s="25">
        <v>44597</v>
      </c>
      <c r="B127" s="23" t="s">
        <v>10</v>
      </c>
      <c r="C127" s="23" t="s">
        <v>95</v>
      </c>
      <c r="D127" s="26">
        <v>54</v>
      </c>
      <c r="E127" s="26">
        <v>276</v>
      </c>
      <c r="F127" s="27" t="s">
        <v>55</v>
      </c>
      <c r="G127" s="32">
        <v>2022</v>
      </c>
      <c r="H127" s="33">
        <v>426.05</v>
      </c>
      <c r="I127" s="23" t="s">
        <v>17</v>
      </c>
      <c r="J127" s="23" t="s">
        <v>14</v>
      </c>
      <c r="K127" s="28">
        <f>A127+40</f>
        <v>44637</v>
      </c>
      <c r="L127" s="41">
        <v>44623</v>
      </c>
      <c r="M127" s="38">
        <f t="shared" si="2"/>
        <v>-14</v>
      </c>
      <c r="N127" s="58">
        <f>H127*M127</f>
        <v>-5964.7</v>
      </c>
    </row>
    <row r="128" spans="1:14" s="5" customFormat="1" x14ac:dyDescent="0.2">
      <c r="A128" s="25">
        <v>44598</v>
      </c>
      <c r="B128" s="23" t="s">
        <v>10</v>
      </c>
      <c r="C128" s="23" t="s">
        <v>96</v>
      </c>
      <c r="D128" s="26">
        <v>55</v>
      </c>
      <c r="E128" s="26">
        <v>153</v>
      </c>
      <c r="F128" s="27" t="s">
        <v>29</v>
      </c>
      <c r="G128" s="32">
        <v>2022</v>
      </c>
      <c r="H128" s="33">
        <v>1151.6099999999999</v>
      </c>
      <c r="I128" s="23" t="s">
        <v>20</v>
      </c>
      <c r="J128" s="23" t="s">
        <v>14</v>
      </c>
      <c r="K128" s="28">
        <f>A128+40</f>
        <v>44638</v>
      </c>
      <c r="L128" s="41">
        <v>44623</v>
      </c>
      <c r="M128" s="38">
        <f t="shared" si="2"/>
        <v>-15</v>
      </c>
      <c r="N128" s="58">
        <f>H128*M128</f>
        <v>-17274.149999999998</v>
      </c>
    </row>
    <row r="129" spans="1:14" s="5" customFormat="1" x14ac:dyDescent="0.2">
      <c r="A129" s="25">
        <v>44601</v>
      </c>
      <c r="B129" s="23" t="s">
        <v>21</v>
      </c>
      <c r="C129" s="23" t="s">
        <v>97</v>
      </c>
      <c r="D129" s="26">
        <v>56</v>
      </c>
      <c r="E129" s="26">
        <v>217</v>
      </c>
      <c r="F129" s="27" t="s">
        <v>23</v>
      </c>
      <c r="G129" s="32">
        <v>2022</v>
      </c>
      <c r="H129" s="33">
        <v>91.32</v>
      </c>
      <c r="I129" s="23" t="s">
        <v>24</v>
      </c>
      <c r="J129" s="23" t="s">
        <v>14</v>
      </c>
      <c r="K129" s="28">
        <v>44601</v>
      </c>
      <c r="L129" s="41">
        <v>44617</v>
      </c>
      <c r="M129" s="38">
        <f t="shared" si="2"/>
        <v>16</v>
      </c>
      <c r="N129" s="58">
        <f>H129*M129</f>
        <v>1461.12</v>
      </c>
    </row>
    <row r="130" spans="1:14" s="5" customFormat="1" x14ac:dyDescent="0.2">
      <c r="A130" s="25">
        <v>44601</v>
      </c>
      <c r="B130" s="23" t="s">
        <v>10</v>
      </c>
      <c r="C130" s="23" t="s">
        <v>98</v>
      </c>
      <c r="D130" s="26">
        <v>57</v>
      </c>
      <c r="E130" s="26">
        <v>61</v>
      </c>
      <c r="F130" s="27" t="s">
        <v>99</v>
      </c>
      <c r="G130" s="32">
        <v>2022</v>
      </c>
      <c r="H130" s="33">
        <v>167.79</v>
      </c>
      <c r="I130" s="23" t="s">
        <v>20</v>
      </c>
      <c r="J130" s="23" t="s">
        <v>14</v>
      </c>
      <c r="K130" s="28">
        <f>A130+40</f>
        <v>44641</v>
      </c>
      <c r="L130" s="41">
        <v>44623</v>
      </c>
      <c r="M130" s="38">
        <f t="shared" si="2"/>
        <v>-18</v>
      </c>
      <c r="N130" s="58">
        <f>H130*M130</f>
        <v>-3020.22</v>
      </c>
    </row>
    <row r="131" spans="1:14" s="5" customFormat="1" x14ac:dyDescent="0.2">
      <c r="A131" s="25">
        <v>44601</v>
      </c>
      <c r="B131" s="23" t="s">
        <v>10</v>
      </c>
      <c r="C131" s="23" t="s">
        <v>100</v>
      </c>
      <c r="D131" s="26">
        <v>58</v>
      </c>
      <c r="E131" s="26">
        <v>101</v>
      </c>
      <c r="F131" s="27" t="s">
        <v>50</v>
      </c>
      <c r="G131" s="32">
        <v>2022</v>
      </c>
      <c r="H131" s="33">
        <v>100</v>
      </c>
      <c r="I131" s="23" t="s">
        <v>20</v>
      </c>
      <c r="J131" s="23" t="s">
        <v>14</v>
      </c>
      <c r="K131" s="28">
        <f>A131+40</f>
        <v>44641</v>
      </c>
      <c r="L131" s="41">
        <v>44622</v>
      </c>
      <c r="M131" s="38">
        <f t="shared" si="2"/>
        <v>-19</v>
      </c>
      <c r="N131" s="58">
        <f>H131*M131</f>
        <v>-1900</v>
      </c>
    </row>
    <row r="132" spans="1:14" s="5" customFormat="1" x14ac:dyDescent="0.2">
      <c r="A132" s="25">
        <v>44601</v>
      </c>
      <c r="B132" s="23" t="s">
        <v>10</v>
      </c>
      <c r="C132" s="23" t="s">
        <v>101</v>
      </c>
      <c r="D132" s="26">
        <v>59</v>
      </c>
      <c r="E132" s="26">
        <v>264</v>
      </c>
      <c r="F132" s="27" t="s">
        <v>30</v>
      </c>
      <c r="G132" s="32">
        <v>2022</v>
      </c>
      <c r="H132" s="33">
        <v>17.260000000000002</v>
      </c>
      <c r="I132" s="23" t="s">
        <v>31</v>
      </c>
      <c r="J132" s="23" t="s">
        <v>14</v>
      </c>
      <c r="K132" s="28">
        <f>A132+60</f>
        <v>44661</v>
      </c>
      <c r="L132" s="41">
        <v>44623</v>
      </c>
      <c r="M132" s="38">
        <f t="shared" si="2"/>
        <v>-38</v>
      </c>
      <c r="N132" s="58">
        <f>H132*M132</f>
        <v>-655.88000000000011</v>
      </c>
    </row>
    <row r="133" spans="1:14" s="5" customFormat="1" x14ac:dyDescent="0.2">
      <c r="A133" s="25">
        <v>44607</v>
      </c>
      <c r="B133" s="23" t="s">
        <v>10</v>
      </c>
      <c r="C133" s="23" t="s">
        <v>102</v>
      </c>
      <c r="D133" s="26">
        <v>61</v>
      </c>
      <c r="E133" s="26">
        <v>267</v>
      </c>
      <c r="F133" s="27" t="s">
        <v>80</v>
      </c>
      <c r="G133" s="32">
        <v>2022</v>
      </c>
      <c r="H133" s="33">
        <v>200.67</v>
      </c>
      <c r="I133" s="23" t="s">
        <v>31</v>
      </c>
      <c r="J133" s="23" t="s">
        <v>14</v>
      </c>
      <c r="K133" s="28">
        <f>A133+60</f>
        <v>44667</v>
      </c>
      <c r="L133" s="41">
        <v>44623</v>
      </c>
      <c r="M133" s="38">
        <f t="shared" si="2"/>
        <v>-44</v>
      </c>
      <c r="N133" s="58">
        <f>H133*M133</f>
        <v>-8829.48</v>
      </c>
    </row>
    <row r="134" spans="1:14" s="5" customFormat="1" x14ac:dyDescent="0.2">
      <c r="A134" s="25">
        <v>44607</v>
      </c>
      <c r="B134" s="23" t="s">
        <v>10</v>
      </c>
      <c r="C134" s="23" t="s">
        <v>103</v>
      </c>
      <c r="D134" s="26">
        <v>62</v>
      </c>
      <c r="E134" s="26">
        <v>10</v>
      </c>
      <c r="F134" s="27" t="s">
        <v>104</v>
      </c>
      <c r="G134" s="32">
        <v>2022</v>
      </c>
      <c r="H134" s="33">
        <v>168.23</v>
      </c>
      <c r="I134" s="23" t="s">
        <v>105</v>
      </c>
      <c r="J134" s="23" t="s">
        <v>14</v>
      </c>
      <c r="K134" s="28">
        <v>44631</v>
      </c>
      <c r="L134" s="41">
        <v>44623</v>
      </c>
      <c r="M134" s="38">
        <f t="shared" si="2"/>
        <v>-8</v>
      </c>
      <c r="N134" s="58">
        <f>H134*M134</f>
        <v>-1345.84</v>
      </c>
    </row>
    <row r="135" spans="1:14" s="5" customFormat="1" x14ac:dyDescent="0.2">
      <c r="A135" s="25">
        <v>44607</v>
      </c>
      <c r="B135" s="23" t="s">
        <v>10</v>
      </c>
      <c r="C135" s="23" t="s">
        <v>106</v>
      </c>
      <c r="D135" s="26">
        <v>63</v>
      </c>
      <c r="E135" s="26">
        <v>24</v>
      </c>
      <c r="F135" s="27" t="s">
        <v>26</v>
      </c>
      <c r="G135" s="32">
        <v>2022</v>
      </c>
      <c r="H135" s="33">
        <v>49.5</v>
      </c>
      <c r="I135" s="23" t="s">
        <v>27</v>
      </c>
      <c r="J135" s="23" t="s">
        <v>14</v>
      </c>
      <c r="K135" s="28">
        <f>A135+40</f>
        <v>44647</v>
      </c>
      <c r="L135" s="41">
        <v>44673</v>
      </c>
      <c r="M135" s="38">
        <f t="shared" si="2"/>
        <v>26</v>
      </c>
      <c r="N135" s="58">
        <f>H135*M135</f>
        <v>1287</v>
      </c>
    </row>
    <row r="136" spans="1:14" s="5" customFormat="1" x14ac:dyDescent="0.2">
      <c r="A136" s="25">
        <v>44608</v>
      </c>
      <c r="B136" s="23" t="s">
        <v>10</v>
      </c>
      <c r="C136" s="23" t="s">
        <v>107</v>
      </c>
      <c r="D136" s="26">
        <v>64</v>
      </c>
      <c r="E136" s="26">
        <v>28</v>
      </c>
      <c r="F136" s="27" t="s">
        <v>108</v>
      </c>
      <c r="G136" s="32">
        <v>2022</v>
      </c>
      <c r="H136" s="33">
        <v>467.5</v>
      </c>
      <c r="I136" s="23" t="s">
        <v>20</v>
      </c>
      <c r="J136" s="23" t="s">
        <v>14</v>
      </c>
      <c r="K136" s="28">
        <f>A136+40</f>
        <v>44648</v>
      </c>
      <c r="L136" s="41">
        <v>44623</v>
      </c>
      <c r="M136" s="38">
        <f t="shared" si="2"/>
        <v>-25</v>
      </c>
      <c r="N136" s="58">
        <f>H136*M136</f>
        <v>-11687.5</v>
      </c>
    </row>
    <row r="137" spans="1:14" s="5" customFormat="1" x14ac:dyDescent="0.2">
      <c r="A137" s="25">
        <v>44608</v>
      </c>
      <c r="B137" s="23" t="s">
        <v>10</v>
      </c>
      <c r="C137" s="23" t="s">
        <v>109</v>
      </c>
      <c r="D137" s="26">
        <v>65</v>
      </c>
      <c r="E137" s="26">
        <v>279</v>
      </c>
      <c r="F137" s="27" t="s">
        <v>110</v>
      </c>
      <c r="G137" s="32">
        <v>2022</v>
      </c>
      <c r="H137" s="33">
        <v>260</v>
      </c>
      <c r="I137" s="23" t="s">
        <v>111</v>
      </c>
      <c r="J137" s="23" t="s">
        <v>14</v>
      </c>
      <c r="K137" s="28">
        <v>44608</v>
      </c>
      <c r="L137" s="41">
        <v>44608</v>
      </c>
      <c r="M137" s="38">
        <f t="shared" si="2"/>
        <v>0</v>
      </c>
      <c r="N137" s="58">
        <f>H137*M137</f>
        <v>0</v>
      </c>
    </row>
    <row r="138" spans="1:14" s="5" customFormat="1" x14ac:dyDescent="0.2">
      <c r="A138" s="25">
        <v>44609</v>
      </c>
      <c r="B138" s="23" t="s">
        <v>10</v>
      </c>
      <c r="C138" s="23" t="s">
        <v>112</v>
      </c>
      <c r="D138" s="26">
        <v>66</v>
      </c>
      <c r="E138" s="26">
        <v>213</v>
      </c>
      <c r="F138" s="27" t="s">
        <v>113</v>
      </c>
      <c r="G138" s="32">
        <v>2022</v>
      </c>
      <c r="H138" s="33">
        <v>10.52</v>
      </c>
      <c r="I138" s="23" t="s">
        <v>111</v>
      </c>
      <c r="J138" s="23" t="s">
        <v>14</v>
      </c>
      <c r="K138" s="28">
        <v>44565</v>
      </c>
      <c r="L138" s="41">
        <v>44565</v>
      </c>
      <c r="M138" s="38">
        <f t="shared" si="2"/>
        <v>0</v>
      </c>
      <c r="N138" s="58">
        <f>H138*M138</f>
        <v>0</v>
      </c>
    </row>
    <row r="139" spans="1:14" s="5" customFormat="1" x14ac:dyDescent="0.2">
      <c r="A139" s="25">
        <v>44609</v>
      </c>
      <c r="B139" s="23" t="s">
        <v>10</v>
      </c>
      <c r="C139" s="23" t="s">
        <v>114</v>
      </c>
      <c r="D139" s="26">
        <v>67</v>
      </c>
      <c r="E139" s="26">
        <v>191</v>
      </c>
      <c r="F139" s="27" t="s">
        <v>115</v>
      </c>
      <c r="G139" s="32">
        <v>2022</v>
      </c>
      <c r="H139" s="33">
        <v>163</v>
      </c>
      <c r="I139" s="23" t="s">
        <v>20</v>
      </c>
      <c r="J139" s="23" t="s">
        <v>14</v>
      </c>
      <c r="K139" s="28">
        <f>A139+40</f>
        <v>44649</v>
      </c>
      <c r="L139" s="41">
        <v>44607</v>
      </c>
      <c r="M139" s="38">
        <f t="shared" si="2"/>
        <v>-42</v>
      </c>
      <c r="N139" s="58">
        <f>H139*M139</f>
        <v>-6846</v>
      </c>
    </row>
    <row r="140" spans="1:14" s="5" customFormat="1" x14ac:dyDescent="0.2">
      <c r="A140" s="25">
        <v>44609</v>
      </c>
      <c r="B140" s="23" t="s">
        <v>10</v>
      </c>
      <c r="C140" s="23" t="s">
        <v>116</v>
      </c>
      <c r="D140" s="26">
        <v>69</v>
      </c>
      <c r="E140" s="26">
        <v>193</v>
      </c>
      <c r="F140" s="27" t="s">
        <v>70</v>
      </c>
      <c r="G140" s="32">
        <v>2022</v>
      </c>
      <c r="H140" s="33">
        <v>29.51</v>
      </c>
      <c r="I140" s="23" t="s">
        <v>20</v>
      </c>
      <c r="J140" s="23" t="s">
        <v>14</v>
      </c>
      <c r="K140" s="28">
        <f>A140+40</f>
        <v>44649</v>
      </c>
      <c r="L140" s="41">
        <v>44623</v>
      </c>
      <c r="M140" s="38">
        <f t="shared" si="2"/>
        <v>-26</v>
      </c>
      <c r="N140" s="58">
        <f>H140*M140</f>
        <v>-767.26</v>
      </c>
    </row>
    <row r="141" spans="1:14" s="5" customFormat="1" x14ac:dyDescent="0.2">
      <c r="A141" s="25">
        <v>44609</v>
      </c>
      <c r="B141" s="23" t="s">
        <v>10</v>
      </c>
      <c r="C141" s="23" t="s">
        <v>117</v>
      </c>
      <c r="D141" s="26">
        <v>70</v>
      </c>
      <c r="E141" s="26">
        <v>49</v>
      </c>
      <c r="F141" s="27" t="s">
        <v>54</v>
      </c>
      <c r="G141" s="32">
        <v>2022</v>
      </c>
      <c r="H141" s="33">
        <v>915</v>
      </c>
      <c r="I141" s="23" t="s">
        <v>20</v>
      </c>
      <c r="J141" s="23" t="s">
        <v>14</v>
      </c>
      <c r="K141" s="28">
        <f>A141+40</f>
        <v>44649</v>
      </c>
      <c r="L141" s="41">
        <v>44623</v>
      </c>
      <c r="M141" s="38">
        <f t="shared" si="2"/>
        <v>-26</v>
      </c>
      <c r="N141" s="58">
        <f>H141*M141</f>
        <v>-23790</v>
      </c>
    </row>
    <row r="142" spans="1:14" s="5" customFormat="1" x14ac:dyDescent="0.2">
      <c r="A142" s="25">
        <v>44611</v>
      </c>
      <c r="B142" s="23" t="s">
        <v>10</v>
      </c>
      <c r="C142" s="23" t="s">
        <v>118</v>
      </c>
      <c r="D142" s="26">
        <v>71</v>
      </c>
      <c r="E142" s="26">
        <v>262</v>
      </c>
      <c r="F142" s="27" t="s">
        <v>90</v>
      </c>
      <c r="G142" s="32">
        <v>2022</v>
      </c>
      <c r="H142" s="33">
        <v>597.65</v>
      </c>
      <c r="I142" s="23" t="s">
        <v>31</v>
      </c>
      <c r="J142" s="23" t="s">
        <v>14</v>
      </c>
      <c r="K142" s="28">
        <f>A142+60</f>
        <v>44671</v>
      </c>
      <c r="L142" s="41">
        <v>44623</v>
      </c>
      <c r="M142" s="38">
        <f t="shared" si="2"/>
        <v>-48</v>
      </c>
      <c r="N142" s="58">
        <f>H142*M142</f>
        <v>-28687.199999999997</v>
      </c>
    </row>
    <row r="143" spans="1:14" s="5" customFormat="1" x14ac:dyDescent="0.2">
      <c r="A143" s="25">
        <v>44611</v>
      </c>
      <c r="B143" s="23" t="s">
        <v>10</v>
      </c>
      <c r="C143" s="23" t="s">
        <v>119</v>
      </c>
      <c r="D143" s="26">
        <v>72</v>
      </c>
      <c r="E143" s="26">
        <v>242</v>
      </c>
      <c r="F143" s="27" t="s">
        <v>120</v>
      </c>
      <c r="G143" s="32">
        <v>2022</v>
      </c>
      <c r="H143" s="33">
        <v>7700</v>
      </c>
      <c r="I143" s="23" t="s">
        <v>17</v>
      </c>
      <c r="J143" s="23" t="s">
        <v>14</v>
      </c>
      <c r="K143" s="28">
        <f>A143+40</f>
        <v>44651</v>
      </c>
      <c r="L143" s="41">
        <v>44614</v>
      </c>
      <c r="M143" s="38">
        <f t="shared" si="2"/>
        <v>-37</v>
      </c>
      <c r="N143" s="58">
        <f>H143*M143</f>
        <v>-284900</v>
      </c>
    </row>
    <row r="144" spans="1:14" s="5" customFormat="1" x14ac:dyDescent="0.2">
      <c r="A144" s="25">
        <v>44614</v>
      </c>
      <c r="B144" s="23" t="s">
        <v>10</v>
      </c>
      <c r="C144" s="23" t="s">
        <v>122</v>
      </c>
      <c r="D144" s="26">
        <v>76</v>
      </c>
      <c r="E144" s="26">
        <v>281</v>
      </c>
      <c r="F144" s="27" t="s">
        <v>123</v>
      </c>
      <c r="G144" s="32">
        <v>2022</v>
      </c>
      <c r="H144" s="33">
        <v>264.33999999999997</v>
      </c>
      <c r="I144" s="23" t="s">
        <v>17</v>
      </c>
      <c r="J144" s="23" t="s">
        <v>14</v>
      </c>
      <c r="K144" s="28">
        <f>A144+40</f>
        <v>44654</v>
      </c>
      <c r="L144" s="41">
        <v>44614</v>
      </c>
      <c r="M144" s="38">
        <f t="shared" ref="M144:M155" si="3">L144-K144</f>
        <v>-40</v>
      </c>
      <c r="N144" s="58">
        <f>H144*M144</f>
        <v>-10573.599999999999</v>
      </c>
    </row>
    <row r="145" spans="1:14" s="5" customFormat="1" x14ac:dyDescent="0.2">
      <c r="A145" s="25">
        <v>44620</v>
      </c>
      <c r="B145" s="23" t="s">
        <v>10</v>
      </c>
      <c r="C145" s="23" t="s">
        <v>124</v>
      </c>
      <c r="D145" s="26">
        <v>81</v>
      </c>
      <c r="E145" s="26">
        <v>213</v>
      </c>
      <c r="F145" s="27" t="s">
        <v>113</v>
      </c>
      <c r="G145" s="32">
        <v>2022</v>
      </c>
      <c r="H145" s="33">
        <v>10.52</v>
      </c>
      <c r="I145" s="23" t="s">
        <v>111</v>
      </c>
      <c r="J145" s="23" t="s">
        <v>14</v>
      </c>
      <c r="K145" s="28">
        <v>44594</v>
      </c>
      <c r="L145" s="41">
        <v>44594</v>
      </c>
      <c r="M145" s="38">
        <f t="shared" si="3"/>
        <v>0</v>
      </c>
      <c r="N145" s="58">
        <f>H145*M145</f>
        <v>0</v>
      </c>
    </row>
    <row r="146" spans="1:14" s="5" customFormat="1" x14ac:dyDescent="0.2">
      <c r="A146" s="25">
        <v>44623</v>
      </c>
      <c r="B146" s="23" t="s">
        <v>21</v>
      </c>
      <c r="C146" s="23" t="s">
        <v>128</v>
      </c>
      <c r="D146" s="26">
        <v>90</v>
      </c>
      <c r="E146" s="26">
        <v>231</v>
      </c>
      <c r="F146" s="27" t="s">
        <v>39</v>
      </c>
      <c r="G146" s="32">
        <v>2022</v>
      </c>
      <c r="H146" s="33">
        <v>3062</v>
      </c>
      <c r="I146" s="23" t="s">
        <v>24</v>
      </c>
      <c r="J146" s="23" t="s">
        <v>14</v>
      </c>
      <c r="K146" s="28">
        <v>44623</v>
      </c>
      <c r="L146" s="41">
        <v>44629</v>
      </c>
      <c r="M146" s="38">
        <f t="shared" si="3"/>
        <v>6</v>
      </c>
      <c r="N146" s="58">
        <f>H146*M146</f>
        <v>18372</v>
      </c>
    </row>
    <row r="147" spans="1:14" s="5" customFormat="1" x14ac:dyDescent="0.2">
      <c r="A147" s="25">
        <v>44623</v>
      </c>
      <c r="B147" s="23" t="s">
        <v>10</v>
      </c>
      <c r="C147" s="23" t="s">
        <v>129</v>
      </c>
      <c r="D147" s="26">
        <v>94</v>
      </c>
      <c r="E147" s="26">
        <v>283</v>
      </c>
      <c r="F147" s="27" t="s">
        <v>130</v>
      </c>
      <c r="G147" s="32">
        <v>2022</v>
      </c>
      <c r="H147" s="33">
        <v>165.48</v>
      </c>
      <c r="I147" s="23" t="s">
        <v>17</v>
      </c>
      <c r="J147" s="23" t="s">
        <v>14</v>
      </c>
      <c r="K147" s="28">
        <f>A147+40</f>
        <v>44663</v>
      </c>
      <c r="L147" s="41">
        <v>44623</v>
      </c>
      <c r="M147" s="38">
        <f t="shared" si="3"/>
        <v>-40</v>
      </c>
      <c r="N147" s="58">
        <f>H147*M147</f>
        <v>-6619.2</v>
      </c>
    </row>
    <row r="148" spans="1:14" s="5" customFormat="1" x14ac:dyDescent="0.2">
      <c r="A148" s="25">
        <v>44627</v>
      </c>
      <c r="B148" s="23" t="s">
        <v>21</v>
      </c>
      <c r="C148" s="23" t="s">
        <v>132</v>
      </c>
      <c r="D148" s="26">
        <v>103</v>
      </c>
      <c r="E148" s="26">
        <v>217</v>
      </c>
      <c r="F148" s="27" t="s">
        <v>23</v>
      </c>
      <c r="G148" s="32">
        <v>2022</v>
      </c>
      <c r="H148" s="33">
        <v>91.32</v>
      </c>
      <c r="I148" s="23" t="s">
        <v>24</v>
      </c>
      <c r="J148" s="23" t="s">
        <v>14</v>
      </c>
      <c r="K148" s="28">
        <f>A148+40</f>
        <v>44667</v>
      </c>
      <c r="L148" s="41">
        <v>44645</v>
      </c>
      <c r="M148" s="38">
        <f t="shared" si="3"/>
        <v>-22</v>
      </c>
      <c r="N148" s="58">
        <f>H148*M148</f>
        <v>-2009.04</v>
      </c>
    </row>
    <row r="149" spans="1:14" s="5" customFormat="1" x14ac:dyDescent="0.2">
      <c r="A149" s="25">
        <v>44627</v>
      </c>
      <c r="B149" s="23" t="s">
        <v>10</v>
      </c>
      <c r="C149" s="23" t="s">
        <v>133</v>
      </c>
      <c r="D149" s="26">
        <v>105</v>
      </c>
      <c r="E149" s="26">
        <v>8</v>
      </c>
      <c r="F149" s="27" t="s">
        <v>134</v>
      </c>
      <c r="G149" s="32">
        <v>2022</v>
      </c>
      <c r="H149" s="33">
        <v>66.209999999999994</v>
      </c>
      <c r="I149" s="23" t="s">
        <v>20</v>
      </c>
      <c r="J149" s="23" t="s">
        <v>14</v>
      </c>
      <c r="K149" s="28">
        <f>A149+40</f>
        <v>44667</v>
      </c>
      <c r="L149" s="41">
        <v>44627</v>
      </c>
      <c r="M149" s="38">
        <f t="shared" si="3"/>
        <v>-40</v>
      </c>
      <c r="N149" s="58">
        <f>H149*M149</f>
        <v>-2648.3999999999996</v>
      </c>
    </row>
    <row r="150" spans="1:14" s="5" customFormat="1" x14ac:dyDescent="0.2">
      <c r="A150" s="25">
        <v>44631</v>
      </c>
      <c r="B150" s="23" t="s">
        <v>10</v>
      </c>
      <c r="C150" s="23" t="s">
        <v>136</v>
      </c>
      <c r="D150" s="26">
        <v>111</v>
      </c>
      <c r="E150" s="26">
        <v>24</v>
      </c>
      <c r="F150" s="27" t="s">
        <v>26</v>
      </c>
      <c r="G150" s="32">
        <v>2022</v>
      </c>
      <c r="H150" s="33">
        <v>61</v>
      </c>
      <c r="I150" s="23" t="s">
        <v>17</v>
      </c>
      <c r="J150" s="23" t="s">
        <v>14</v>
      </c>
      <c r="K150" s="28">
        <f>A150+40</f>
        <v>44671</v>
      </c>
      <c r="L150" s="41">
        <v>44673</v>
      </c>
      <c r="M150" s="38">
        <f t="shared" si="3"/>
        <v>2</v>
      </c>
      <c r="N150" s="58">
        <f>H150*M150</f>
        <v>122</v>
      </c>
    </row>
    <row r="151" spans="1:14" s="5" customFormat="1" x14ac:dyDescent="0.2">
      <c r="A151" s="25">
        <v>44637</v>
      </c>
      <c r="B151" s="23" t="s">
        <v>10</v>
      </c>
      <c r="C151" s="23" t="s">
        <v>137</v>
      </c>
      <c r="D151" s="26">
        <v>113</v>
      </c>
      <c r="E151" s="26">
        <v>213</v>
      </c>
      <c r="F151" s="27" t="s">
        <v>113</v>
      </c>
      <c r="G151" s="32">
        <v>2022</v>
      </c>
      <c r="H151" s="33">
        <v>10.52</v>
      </c>
      <c r="I151" s="23" t="s">
        <v>111</v>
      </c>
      <c r="J151" s="23" t="s">
        <v>14</v>
      </c>
      <c r="K151" s="28">
        <v>44622</v>
      </c>
      <c r="L151" s="41">
        <v>44622</v>
      </c>
      <c r="M151" s="38">
        <f t="shared" si="3"/>
        <v>0</v>
      </c>
      <c r="N151" s="58">
        <f>H151*M151</f>
        <v>0</v>
      </c>
    </row>
    <row r="152" spans="1:14" s="5" customFormat="1" x14ac:dyDescent="0.2">
      <c r="A152" s="25">
        <v>44637</v>
      </c>
      <c r="B152" s="23" t="s">
        <v>10</v>
      </c>
      <c r="C152" s="23" t="s">
        <v>138</v>
      </c>
      <c r="D152" s="26">
        <v>114</v>
      </c>
      <c r="E152" s="26">
        <v>254</v>
      </c>
      <c r="F152" s="27" t="s">
        <v>139</v>
      </c>
      <c r="G152" s="32">
        <v>2022</v>
      </c>
      <c r="H152" s="33">
        <v>310.51</v>
      </c>
      <c r="I152" s="23" t="s">
        <v>17</v>
      </c>
      <c r="J152" s="23" t="s">
        <v>14</v>
      </c>
      <c r="K152" s="28">
        <f>A152+40</f>
        <v>44677</v>
      </c>
      <c r="L152" s="41">
        <v>44704</v>
      </c>
      <c r="M152" s="38">
        <f t="shared" si="3"/>
        <v>27</v>
      </c>
      <c r="N152" s="58">
        <f>H152*M152</f>
        <v>8383.77</v>
      </c>
    </row>
    <row r="153" spans="1:14" s="5" customFormat="1" x14ac:dyDescent="0.2">
      <c r="A153" s="25">
        <v>44648</v>
      </c>
      <c r="B153" s="23" t="s">
        <v>10</v>
      </c>
      <c r="C153" s="23" t="s">
        <v>140</v>
      </c>
      <c r="D153" s="26">
        <v>119</v>
      </c>
      <c r="E153" s="26">
        <v>275</v>
      </c>
      <c r="F153" s="27" t="s">
        <v>125</v>
      </c>
      <c r="G153" s="32">
        <v>2022</v>
      </c>
      <c r="H153" s="33">
        <v>317.04000000000002</v>
      </c>
      <c r="I153" s="23" t="s">
        <v>126</v>
      </c>
      <c r="J153" s="23" t="s">
        <v>14</v>
      </c>
      <c r="K153" s="28">
        <v>44648</v>
      </c>
      <c r="L153" s="41">
        <v>44648</v>
      </c>
      <c r="M153" s="38">
        <f t="shared" si="3"/>
        <v>0</v>
      </c>
      <c r="N153" s="58">
        <f>H153*M153</f>
        <v>0</v>
      </c>
    </row>
    <row r="154" spans="1:14" s="5" customFormat="1" x14ac:dyDescent="0.2">
      <c r="A154" s="25">
        <v>44649</v>
      </c>
      <c r="B154" s="23" t="s">
        <v>10</v>
      </c>
      <c r="C154" s="23" t="s">
        <v>141</v>
      </c>
      <c r="D154" s="26">
        <v>122</v>
      </c>
      <c r="E154" s="26">
        <v>176</v>
      </c>
      <c r="F154" s="27" t="s">
        <v>142</v>
      </c>
      <c r="G154" s="32">
        <v>2022</v>
      </c>
      <c r="H154" s="33">
        <v>69.91</v>
      </c>
      <c r="I154" s="23" t="s">
        <v>24</v>
      </c>
      <c r="J154" s="23" t="s">
        <v>14</v>
      </c>
      <c r="K154" s="28">
        <v>44649</v>
      </c>
      <c r="L154" s="41">
        <v>44648</v>
      </c>
      <c r="M154" s="38">
        <f t="shared" si="3"/>
        <v>-1</v>
      </c>
      <c r="N154" s="58">
        <f>H154*M154</f>
        <v>-69.91</v>
      </c>
    </row>
    <row r="155" spans="1:14" s="5" customFormat="1" x14ac:dyDescent="0.2">
      <c r="A155" s="25">
        <v>44649</v>
      </c>
      <c r="B155" s="23" t="s">
        <v>10</v>
      </c>
      <c r="C155" s="23" t="s">
        <v>143</v>
      </c>
      <c r="D155" s="26">
        <v>127</v>
      </c>
      <c r="E155" s="26">
        <v>281</v>
      </c>
      <c r="F155" s="27" t="s">
        <v>123</v>
      </c>
      <c r="G155" s="32">
        <v>2022</v>
      </c>
      <c r="H155" s="33">
        <v>252.38</v>
      </c>
      <c r="I155" s="23" t="s">
        <v>17</v>
      </c>
      <c r="J155" s="23" t="s">
        <v>14</v>
      </c>
      <c r="K155" s="28">
        <f>A155+40</f>
        <v>44689</v>
      </c>
      <c r="L155" s="41">
        <v>44649</v>
      </c>
      <c r="M155" s="38">
        <f t="shared" si="3"/>
        <v>-40</v>
      </c>
      <c r="N155" s="58">
        <f>H155*M155</f>
        <v>-10095.200000000001</v>
      </c>
    </row>
    <row r="156" spans="1:14" s="53" customFormat="1" x14ac:dyDescent="0.2">
      <c r="A156" s="45">
        <v>44551</v>
      </c>
      <c r="B156" s="46" t="s">
        <v>10</v>
      </c>
      <c r="C156" s="46" t="s">
        <v>220</v>
      </c>
      <c r="D156" s="47">
        <v>651</v>
      </c>
      <c r="E156" s="47">
        <v>275</v>
      </c>
      <c r="F156" s="46" t="s">
        <v>125</v>
      </c>
      <c r="G156" s="48">
        <v>2021</v>
      </c>
      <c r="H156" s="49">
        <v>4520.3999999999996</v>
      </c>
      <c r="I156" s="46" t="s">
        <v>17</v>
      </c>
      <c r="J156" s="46" t="s">
        <v>14</v>
      </c>
      <c r="K156" s="50">
        <v>44546</v>
      </c>
      <c r="L156" s="51">
        <v>44546</v>
      </c>
      <c r="M156" s="52">
        <f t="shared" ref="M156:M157" si="4">SUM(L156-K156)</f>
        <v>0</v>
      </c>
      <c r="N156" s="60">
        <f>H156*M156</f>
        <v>0</v>
      </c>
    </row>
    <row r="157" spans="1:14" s="53" customFormat="1" x14ac:dyDescent="0.2">
      <c r="A157" s="45">
        <v>44512</v>
      </c>
      <c r="B157" s="46" t="s">
        <v>10</v>
      </c>
      <c r="C157" s="46" t="s">
        <v>173</v>
      </c>
      <c r="D157" s="47">
        <v>582</v>
      </c>
      <c r="E157" s="47">
        <v>103</v>
      </c>
      <c r="F157" s="46" t="s">
        <v>241</v>
      </c>
      <c r="G157" s="48">
        <v>2021</v>
      </c>
      <c r="H157" s="49">
        <v>53.19</v>
      </c>
      <c r="I157" s="46" t="s">
        <v>17</v>
      </c>
      <c r="J157" s="46" t="s">
        <v>14</v>
      </c>
      <c r="K157" s="50">
        <f>A157+40</f>
        <v>44552</v>
      </c>
      <c r="L157" s="51">
        <v>44926</v>
      </c>
      <c r="M157" s="52">
        <f t="shared" si="4"/>
        <v>374</v>
      </c>
      <c r="N157" s="60">
        <f>H157*M157</f>
        <v>19893.059999999998</v>
      </c>
    </row>
    <row r="158" spans="1:14" x14ac:dyDescent="0.2">
      <c r="A158" s="29"/>
      <c r="B158" s="30"/>
      <c r="C158" s="30"/>
      <c r="D158" s="29"/>
      <c r="E158" s="29"/>
      <c r="F158" s="31"/>
      <c r="G158" s="29"/>
      <c r="H158" s="29"/>
      <c r="I158" s="30"/>
      <c r="J158" s="30"/>
      <c r="K158" s="30"/>
      <c r="L158" s="30"/>
      <c r="M158" s="29"/>
      <c r="N158" s="61"/>
    </row>
    <row r="159" spans="1:14" x14ac:dyDescent="0.2">
      <c r="H159" s="54">
        <f>SUM(H9:H158)</f>
        <v>112705.65999999997</v>
      </c>
      <c r="N159" s="62">
        <f>SUM(N9:N158)</f>
        <v>-753774.8899999999</v>
      </c>
    </row>
    <row r="162" spans="10:14" ht="20.25" customHeight="1" x14ac:dyDescent="0.2">
      <c r="J162" s="4"/>
      <c r="K162" s="63" t="s">
        <v>249</v>
      </c>
      <c r="L162" s="64"/>
      <c r="M162" s="64"/>
      <c r="N162" s="65">
        <f>N159/H159</f>
        <v>-6.6879949951049493</v>
      </c>
    </row>
  </sheetData>
  <autoFilter ref="A7:N155" xr:uid="{00000000-0009-0000-0000-000000000000}"/>
  <mergeCells count="2">
    <mergeCell ref="C2:F2"/>
    <mergeCell ref="K162:M162"/>
  </mergeCells>
  <pageMargins left="0.23622047244094491" right="0.23622047244094491" top="0.74803149606299213" bottom="0.74803149606299213" header="0.31496062992125984" footer="0.31496062992125984"/>
  <pageSetup paperSize="9" scale="60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Amministrazione</dc:creator>
  <cp:lastModifiedBy>ricky</cp:lastModifiedBy>
  <cp:lastPrinted>2022-05-31T18:06:23Z</cp:lastPrinted>
  <dcterms:created xsi:type="dcterms:W3CDTF">2022-05-23T10:33:56Z</dcterms:created>
  <dcterms:modified xsi:type="dcterms:W3CDTF">2022-05-31T18:07:07Z</dcterms:modified>
</cp:coreProperties>
</file>